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7620" windowHeight="4950" tabRatio="481" firstSheet="3" activeTab="9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<sst xmlns="http://schemas.openxmlformats.org/spreadsheetml/2006/main" count="1361" uniqueCount="766">
  <si>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</si>
  <si>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</si>
  <si>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</si>
  <si>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</si>
  <si>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</si>
  <si>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</si>
  <si>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</si>
  <si>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</si>
  <si>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</si>
  <si>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</si>
  <si>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</si>
  <si>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</si>
  <si>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</si>
  <si>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</si>
  <si>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</si>
  <si>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</si>
  <si>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</si>
  <si>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</si>
  <si>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</si>
  <si>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</si>
  <si>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</si>
  <si>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</si>
  <si>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</si>
  <si>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</si>
  <si>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</si>
  <si>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</si>
  <si>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</si>
  <si>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</si>
  <si>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</si>
  <si>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</si>
  <si>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</si>
  <si>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</si>
  <si>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</si>
  <si>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</si>
  <si>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</si>
  <si>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</si>
  <si>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</si>
  <si>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</si>
  <si>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</si>
  <si>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</si>
  <si>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</si>
  <si>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</si>
  <si>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</si>
  <si>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</si>
  <si>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</si>
  <si>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</si>
  <si>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</si>
  <si>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</si>
  <si>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</si>
  <si>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</si>
  <si>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</si>
  <si>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</si>
  <si>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</si>
  <si>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</si>
  <si>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</si>
  <si>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</si>
  <si>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</si>
  <si>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</si>
  <si>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</si>
  <si>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</si>
  <si>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</si>
  <si>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</si>
  <si>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</si>
  <si>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</si>
  <si>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</si>
  <si>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</si>
  <si>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</si>
  <si>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</si>
  <si>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</si>
  <si>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</si>
  <si>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</si>
  <si>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</si>
  <si>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</si>
  <si>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</si>
  <si>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</si>
  <si>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</si>
  <si>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</si>
  <si>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</si>
  <si>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</si>
  <si>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</si>
  <si>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</si>
  <si>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</si>
  <si>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</si>
  <si>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</si>
  <si>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</si>
  <si>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</si>
  <si>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</si>
  <si>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</si>
  <si>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</si>
  <si>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</si>
  <si>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</si>
  <si>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</si>
  <si>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</si>
  <si>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</si>
  <si>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</si>
  <si>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</si>
  <si>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</si>
  <si>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</si>
  <si>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</si>
  <si>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</si>
  <si>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</si>
  <si>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</si>
  <si>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</si>
  <si>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</si>
  <si>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</si>
  <si>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</si>
  <si>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</si>
  <si>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</si>
  <si>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</si>
  <si>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</si>
  <si>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</si>
  <si>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</si>
  <si>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</si>
  <si>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</si>
  <si>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</si>
  <si>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</si>
  <si>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</si>
  <si>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</si>
  <si>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</si>
  <si>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</si>
  <si>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</si>
  <si>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</si>
  <si>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</si>
  <si>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</si>
  <si>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</si>
  <si>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</si>
  <si>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</si>
  <si>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</si>
  <si>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</si>
  <si>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</si>
  <si>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</si>
  <si>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</si>
  <si>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</si>
  <si>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</si>
  <si>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</si>
  <si>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</si>
  <si>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</si>
  <si>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</si>
  <si>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</si>
  <si>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</si>
  <si>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</si>
  <si>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</si>
  <si>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</si>
  <si>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</si>
  <si>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</si>
  <si>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</si>
  <si>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</si>
  <si>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</si>
  <si>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</si>
  <si>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</si>
  <si>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</si>
  <si>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</si>
  <si>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</si>
  <si>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</si>
  <si>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</si>
  <si>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</si>
  <si>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</si>
  <si>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</si>
  <si>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</si>
  <si>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</si>
  <si>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</si>
  <si>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</si>
  <si>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</si>
  <si>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</si>
  <si>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</si>
  <si>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</si>
  <si>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</si>
  <si>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</si>
  <si>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</si>
  <si>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</si>
  <si>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</si>
  <si>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</si>
  <si>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</si>
  <si>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</si>
  <si>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</si>
  <si>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</si>
  <si>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</si>
  <si>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</si>
  <si>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</si>
  <si>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</si>
  <si>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</si>
  <si>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</si>
  <si>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</si>
  <si>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</si>
  <si>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</si>
  <si>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</si>
  <si>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</si>
  <si>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</si>
  <si>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</si>
  <si>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</si>
  <si>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</si>
  <si>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</si>
  <si>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</si>
  <si>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</si>
  <si>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</si>
  <si>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</si>
  <si>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</si>
  <si>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</si>
  <si>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</si>
  <si>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</si>
  <si>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</si>
  <si>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</si>
  <si>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</si>
  <si>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</si>
  <si>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</si>
  <si>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</si>
  <si>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</si>
  <si>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</si>
  <si>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</si>
  <si>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</si>
  <si>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</si>
  <si>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</si>
  <si>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</si>
  <si>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</si>
  <si>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</si>
  <si>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</si>
  <si>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</si>
  <si>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</si>
  <si>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</si>
  <si>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</si>
  <si>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</si>
  <si>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</si>
  <si>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</si>
  <si>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</si>
  <si>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</si>
  <si>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</si>
  <si>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</si>
  <si>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</si>
  <si>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</si>
  <si>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</si>
  <si>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</si>
  <si>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</si>
  <si>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</si>
  <si>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</si>
  <si>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</si>
  <si>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</si>
  <si>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</si>
  <si>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</si>
  <si>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</si>
  <si>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</si>
  <si>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</si>
  <si>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</si>
  <si>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</si>
  <si>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</si>
  <si>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</si>
  <si>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</si>
  <si>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</si>
  <si>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</si>
  <si>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</si>
  <si>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</si>
  <si>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</si>
  <si>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</si>
  <si>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</si>
  <si>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</si>
  <si>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</si>
  <si>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</si>
  <si>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</si>
  <si>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</si>
  <si>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</si>
  <si>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</si>
  <si>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</si>
  <si>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</si>
  <si>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</si>
  <si>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</si>
  <si>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</si>
  <si>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</si>
  <si>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</si>
  <si>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</si>
  <si>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</si>
  <si>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</si>
  <si>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</si>
  <si>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</si>
  <si>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</si>
  <si>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</si>
  <si>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</si>
  <si>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</si>
  <si>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</si>
  <si>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</si>
  <si>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</si>
  <si>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</si>
  <si>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</si>
  <si>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</si>
  <si>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</si>
  <si>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</si>
  <si>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</si>
  <si>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</si>
  <si>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</si>
  <si>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</si>
  <si>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</si>
  <si>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</si>
  <si>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</si>
  <si>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</si>
  <si>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</si>
  <si>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</si>
  <si>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</si>
  <si>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</si>
  <si>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</si>
  <si>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</si>
  <si>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</si>
  <si>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</si>
  <si>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</si>
  <si>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</si>
  <si>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</si>
  <si>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</si>
  <si>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</si>
  <si>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</si>
  <si>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</si>
  <si>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</si>
  <si>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</si>
  <si>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</si>
  <si>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</si>
  <si>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</si>
  <si>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</si>
  <si>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</si>
  <si>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</si>
  <si>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</si>
  <si>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</si>
  <si>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</si>
  <si>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</si>
  <si>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</si>
  <si>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</si>
  <si>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</si>
  <si>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</si>
  <si>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</si>
  <si>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</si>
  <si>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</si>
  <si>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</si>
  <si>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</si>
  <si>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</si>
  <si>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</si>
  <si>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</si>
  <si>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</si>
  <si>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</si>
  <si>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</si>
  <si>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</si>
  <si>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</si>
  <si>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</si>
  <si>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</si>
  <si>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</si>
  <si>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</si>
  <si>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</si>
  <si>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</si>
  <si>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</si>
  <si>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</si>
  <si>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</si>
  <si>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</si>
  <si>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</si>
  <si>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</si>
  <si>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</si>
  <si>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</si>
  <si>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</si>
  <si>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</si>
  <si>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</si>
  <si>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</si>
  <si>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</si>
  <si>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</si>
  <si>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</si>
  <si>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</si>
  <si>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</si>
  <si>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</si>
  <si>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</si>
  <si>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</si>
  <si>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</si>
  <si>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</si>
  <si>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</si>
  <si>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</si>
  <si>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</si>
  <si>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</si>
  <si>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</si>
  <si>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</si>
  <si>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</si>
  <si>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</si>
  <si>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</si>
  <si>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</si>
  <si>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</si>
  <si>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</si>
  <si>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</si>
  <si>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</si>
  <si>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</si>
  <si>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</si>
  <si>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</si>
  <si>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</si>
  <si>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</si>
  <si>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</si>
  <si>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</si>
  <si>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</si>
  <si>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</si>
  <si>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</si>
  <si>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</si>
  <si>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</si>
  <si>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</si>
  <si>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</si>
  <si>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</si>
  <si>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</si>
  <si>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</si>
  <si>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</si>
  <si>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</si>
  <si>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</si>
  <si>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</si>
  <si>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</si>
  <si>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</si>
  <si>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</si>
  <si>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</si>
  <si>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</si>
  <si>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</si>
  <si>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</si>
  <si>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</si>
  <si>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</si>
  <si>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</si>
  <si>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</si>
  <si>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</si>
  <si>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</si>
  <si>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</si>
  <si>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</si>
  <si>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</si>
  <si>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</si>
  <si>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</si>
  <si>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</si>
  <si>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</si>
  <si>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</si>
  <si>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</si>
  <si>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</si>
  <si>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</si>
  <si>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</si>
  <si>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</si>
  <si>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</si>
  <si>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</si>
  <si>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</si>
  <si>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</si>
  <si>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</si>
  <si>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</si>
  <si>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</si>
  <si>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</si>
  <si>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</si>
  <si>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</si>
  <si>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</si>
  <si>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</si>
  <si>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</si>
  <si>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</si>
  <si>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</si>
  <si>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</si>
  <si>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</si>
  <si>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</si>
  <si>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</si>
  <si>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</si>
  <si>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</si>
  <si>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</si>
  <si>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</si>
  <si>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</si>
  <si>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</si>
  <si>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</si>
  <si>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</si>
  <si>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</si>
  <si>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</si>
  <si>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</si>
  <si>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</si>
  <si>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</si>
  <si>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</si>
  <si>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</si>
  <si>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</si>
  <si>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</si>
  <si>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</si>
  <si>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</si>
  <si>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</si>
  <si>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</si>
  <si>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</si>
  <si>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</si>
  <si>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</si>
  <si>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</si>
  <si>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</si>
  <si>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</si>
  <si>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</si>
  <si>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</si>
  <si>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</si>
  <si>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</si>
  <si>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</si>
  <si>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</si>
  <si>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</si>
  <si>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</si>
  <si>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</si>
  <si>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</si>
  <si>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</si>
  <si>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</si>
  <si>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</si>
  <si>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</si>
  <si>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</si>
  <si>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</si>
  <si>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</si>
  <si>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</si>
  <si>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</si>
  <si>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</si>
  <si>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</si>
  <si>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</si>
  <si>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</si>
  <si>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</si>
  <si>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</si>
  <si>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</si>
  <si>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</si>
  <si>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</si>
  <si>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</si>
  <si>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</si>
  <si>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</si>
  <si>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</si>
  <si>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</si>
  <si>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</si>
  <si>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</si>
  <si>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</si>
  <si>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</si>
  <si>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</si>
  <si>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</si>
  <si>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</si>
  <si>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</si>
  <si>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</si>
  <si>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</si>
  <si>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</si>
  <si>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</si>
  <si>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</si>
  <si>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</si>
  <si>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</si>
  <si>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</si>
  <si>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</si>
  <si>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</si>
  <si>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</si>
  <si>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</si>
  <si>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</si>
  <si>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</si>
  <si>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</si>
  <si>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</si>
  <si>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</si>
  <si>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</si>
  <si>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</si>
  <si>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</si>
  <si>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</si>
  <si>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</si>
  <si>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</si>
  <si>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</si>
  <si>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</si>
  <si>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</si>
  <si>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</si>
  <si>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</si>
  <si>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</si>
  <si>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</si>
  <si>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</si>
  <si>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</si>
  <si>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</si>
  <si>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</si>
  <si>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</si>
  <si>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</si>
  <si>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</si>
  <si>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</si>
  <si>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</si>
  <si>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</si>
  <si>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</si>
  <si>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</si>
  <si>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</si>
  <si>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</si>
  <si>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</si>
  <si>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</si>
  <si>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</si>
  <si>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</si>
  <si>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</si>
  <si>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</si>
  <si>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</si>
  <si>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</si>
  <si>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</si>
  <si>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</si>
  <si>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</si>
  <si>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</si>
  <si>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</si>
  <si>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</si>
  <si>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</si>
  <si>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</si>
  <si>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</si>
  <si>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</si>
  <si>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</si>
  <si>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</si>
  <si>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</si>
  <si>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</si>
  <si>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</si>
  <si>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</si>
  <si>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</si>
  <si>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</si>
  <si>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</si>
  <si>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</si>
  <si>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</si>
  <si>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</si>
  <si>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</si>
  <si>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</si>
  <si>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</si>
  <si>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</si>
  <si>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</si>
  <si>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</si>
  <si>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</si>
  <si>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</si>
  <si>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</si>
  <si>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</si>
  <si>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</si>
  <si>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</si>
  <si>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</si>
  <si>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</si>
  <si>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</si>
  <si>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</si>
  <si>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</si>
  <si>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</si>
  <si>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</si>
  <si>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</si>
  <si>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</si>
  <si>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</si>
  <si>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</si>
  <si>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</si>
  <si>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</si>
  <si>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</si>
  <si>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</si>
  <si>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</si>
  <si>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</si>
  <si>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</si>
  <si>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</si>
  <si>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</si>
  <si>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</si>
  <si>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</si>
  <si>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</si>
  <si>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</si>
  <si>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</si>
  <si>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</si>
  <si>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</si>
  <si>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</si>
  <si>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</si>
  <si>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</si>
  <si>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</si>
  <si>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</si>
  <si>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</si>
  <si>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</si>
  <si>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</si>
  <si>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</si>
  <si>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</si>
  <si>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</si>
  <si>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</si>
  <si>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</si>
  <si>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</si>
  <si>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</si>
  <si>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</si>
  <si>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</si>
  <si>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</si>
  <si>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</si>
  <si>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</si>
  <si>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</si>
  <si>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</si>
  <si>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</si>
  <si>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</si>
  <si>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</si>
  <si>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</si>
  <si>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</si>
  <si>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</si>
  <si>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</si>
  <si>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</si>
  <si>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</si>
  <si>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</si>
  <si>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</si>
  <si>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</si>
  <si>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</si>
  <si>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</si>
  <si>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</si>
  <si>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</si>
  <si>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</si>
  <si>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</si>
  <si>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</si>
  <si>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</si>
  <si>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</si>
  <si>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</si>
  <si>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</si>
  <si>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</si>
  <si>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</si>
  <si>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</si>
  <si>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</si>
  <si>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</si>
  <si>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</si>
  <si>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</si>
  <si>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</si>
  <si>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</si>
  <si>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</si>
  <si>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</si>
  <si>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</si>
  <si>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</si>
  <si>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_Ремонтно-эксплутационный участок__</t>
  </si>
  <si>
    <t>Местонахождение(адрес) _150064 г Я рославль ул Строителей 21_______________________________</t>
  </si>
  <si>
    <t>Местонахождение(адрес) _150064 гЯрославль ул Строителей 21_______________________________</t>
  </si>
  <si>
    <t>Вид деятельности _Ремонтно-эксплутационный участок________________________________</t>
  </si>
  <si>
    <t>Местонахождение(адрес) 150064 г Ярославль ул Строителей д 21________________________________</t>
  </si>
  <si>
    <t>Организационно-правовая  Ремонтно-эксплутационный участок</t>
  </si>
  <si>
    <t>Местонахождение(адрес) _150064 г Ярославль ул Строителей д 21_______________________________</t>
  </si>
  <si>
    <t>(наименование резерва)Рез.кап</t>
  </si>
  <si>
    <t>МУП "Ярославльлифт"</t>
  </si>
  <si>
    <t>Задолж,персоналу</t>
  </si>
  <si>
    <t>Госуд,внебюд,фондам</t>
  </si>
  <si>
    <t>Задолж, по налогам</t>
  </si>
  <si>
    <t>42     14</t>
  </si>
  <si>
    <t>Вид деятельности       Ремонтно-эксплутационный участок _________________________________</t>
  </si>
  <si>
    <t>12  03  2004</t>
  </si>
  <si>
    <t>42\14</t>
  </si>
  <si>
    <t>Организация_____МУП " РЭУ-26"</t>
  </si>
  <si>
    <t>налогоплательщика __7602024594______________________________</t>
  </si>
  <si>
    <t>Местонахождение(адрес) _150064 г Ярославль  ул Строителей д 21_______________________________</t>
  </si>
  <si>
    <t xml:space="preserve">Идентификационный номер  </t>
  </si>
  <si>
    <t>Вид деятельности __Ремонтно-эксплутационный участок_______________________________</t>
  </si>
  <si>
    <t>Местонахождение(адрес) __150064 г Ярославль ул Строителей д 21______________________________</t>
  </si>
  <si>
    <t>Местонахождение(адрес) _ 150064 г Ярославль ул Строителей д 21_</t>
  </si>
  <si>
    <t xml:space="preserve">                 </t>
  </si>
  <si>
    <t>-</t>
  </si>
  <si>
    <t xml:space="preserve">                </t>
  </si>
  <si>
    <t>Вид деятельности _Ремонтно-эксплутационный  участок________________________________</t>
  </si>
  <si>
    <t>Местонахождение(адрес) г.Ярославль ул.Строителей д 21________________________________</t>
  </si>
  <si>
    <t>70,32,1</t>
  </si>
  <si>
    <t>ООО"ТеплотехКИПмон"</t>
  </si>
  <si>
    <t>ТСЖ "Единство"</t>
  </si>
  <si>
    <t xml:space="preserve">               на __1 января  _2007_г.</t>
  </si>
  <si>
    <t>ОАО"Славьнефть"</t>
  </si>
  <si>
    <t>ООО"Высотспецстрой"</t>
  </si>
  <si>
    <t>2007г</t>
  </si>
  <si>
    <t>ООО "РСУ-3"</t>
  </si>
  <si>
    <t>ООО"ДСК"</t>
  </si>
  <si>
    <t>ООО"РСУ-3"</t>
  </si>
  <si>
    <t>Организация_ОАО "РЭУ№26"_</t>
  </si>
  <si>
    <t>Организация_ОАО "РЭУ№26"_____________________________________</t>
  </si>
  <si>
    <t>47     14</t>
  </si>
  <si>
    <t>ИНН7602062222</t>
  </si>
  <si>
    <t>47/14</t>
  </si>
  <si>
    <t>Организация__ОАО "РЭУ№26"_</t>
  </si>
  <si>
    <t>налогоплательщика ___7602062222_</t>
  </si>
  <si>
    <t xml:space="preserve">               на 1января 2008г.</t>
  </si>
  <si>
    <t>Организационно-правовая       Открытое акционерное общество</t>
  </si>
  <si>
    <t>28  03  2008г</t>
  </si>
  <si>
    <t>28.03.2008г</t>
  </si>
  <si>
    <t xml:space="preserve">               на 1января 2008_г.</t>
  </si>
  <si>
    <t>Организационно-правовая Открытое акционерное общество</t>
  </si>
  <si>
    <t xml:space="preserve">               на _1 января__________2008___г.</t>
  </si>
  <si>
    <t>Организация___ОАО "РЭУ№26"___________________________________</t>
  </si>
  <si>
    <t xml:space="preserve">               на 1 января 2008г.</t>
  </si>
  <si>
    <t>Организация_ОАО "РЭУ№26_____________________________________"</t>
  </si>
  <si>
    <t>налогоплательщика __7602062222</t>
  </si>
  <si>
    <t>форма/форма  собственности  _Открытое акционерное общество__</t>
  </si>
  <si>
    <t xml:space="preserve">               на1 января 2008_г.</t>
  </si>
  <si>
    <t>Организация_ОАО "РЭУ№26"_____</t>
  </si>
  <si>
    <t>налогоплательщика _7602062222_______________________________</t>
  </si>
  <si>
    <t>форма/форма  собственности   Открытое акционерное общество___</t>
  </si>
  <si>
    <t xml:space="preserve">               на _1 января__2008__г.</t>
  </si>
  <si>
    <t>Организация__ОАО "РЭУ№26"____________________________________</t>
  </si>
  <si>
    <t>форма/форма  собственности  Открытое акционерное общество_______________________</t>
  </si>
  <si>
    <t>Местонахождение(адрес) 150064 г.Ярославль ул.Строителей д.21________________________________</t>
  </si>
  <si>
    <t>ООО СК"СтройРесурс"</t>
  </si>
  <si>
    <t>ООО Ауд.ф"Квеста"</t>
  </si>
  <si>
    <t>ЗАО"ЯрЖЭК"</t>
  </si>
  <si>
    <t>ООО"Яртехстрой"</t>
  </si>
  <si>
    <t>ООО "ДДД"</t>
  </si>
  <si>
    <t>форма/форма  собственности   Открытое акционерное общество_</t>
  </si>
  <si>
    <t xml:space="preserve">               на _1января_2008г.</t>
  </si>
  <si>
    <t xml:space="preserve">               на  1января _2008г.</t>
  </si>
  <si>
    <t>налогоплательщика __7602062222__</t>
  </si>
  <si>
    <t>форма/форма  собственности  __Открытое акционерное общество_____________________</t>
  </si>
  <si>
    <t>МУП "Ярославльобщеж."</t>
  </si>
  <si>
    <t>ОАО"Управдом ДЗ.р-н</t>
  </si>
  <si>
    <t>Фед.лиценз.центр</t>
  </si>
  <si>
    <t>ООО"Прайм"</t>
  </si>
  <si>
    <t>ОАО"СеверТрансКом"</t>
  </si>
  <si>
    <t>МУ "ДЕЗ ДЗ.р-на"</t>
  </si>
  <si>
    <t>ОВО "Охрана"</t>
  </si>
  <si>
    <t>ОАО "РЭУ№11"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</si>
</sst>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43">
      <selection activeCell="A50" sqref="A50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444</v>
      </c>
    </row>
    <row r="2" spans="3:4" ht="12.75">
      <c r="C2" s="453" t="s">
        <v>445</v>
      </c>
      <c r="D2" s="453"/>
    </row>
    <row r="3" spans="1:4" ht="12.75">
      <c r="A3" s="250"/>
      <c r="C3" s="453" t="s">
        <v>449</v>
      </c>
      <c r="D3" s="453"/>
    </row>
    <row r="4" spans="1:4" ht="12.75">
      <c r="A4" s="255" t="s">
        <v>446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728</v>
      </c>
      <c r="B6" s="256" t="s">
        <v>450</v>
      </c>
      <c r="C6" s="256"/>
      <c r="D6" s="259" t="s">
        <v>447</v>
      </c>
    </row>
    <row r="7" spans="1:4" ht="12.75">
      <c r="A7" s="256"/>
      <c r="B7" s="256" t="s">
        <v>70</v>
      </c>
      <c r="C7" s="256"/>
      <c r="D7" s="260" t="s">
        <v>730</v>
      </c>
    </row>
    <row r="8" spans="1:4" ht="12.75">
      <c r="A8" s="256" t="s">
        <v>722</v>
      </c>
      <c r="B8" s="256" t="s">
        <v>71</v>
      </c>
      <c r="C8" s="256"/>
      <c r="D8" s="261">
        <v>21696039</v>
      </c>
    </row>
    <row r="9" spans="1:4" ht="12.75">
      <c r="A9" s="256" t="s">
        <v>72</v>
      </c>
      <c r="B9" s="256"/>
      <c r="C9" s="256"/>
      <c r="D9" s="261"/>
    </row>
    <row r="10" spans="1:4" ht="12.75">
      <c r="A10" s="256" t="s">
        <v>73</v>
      </c>
      <c r="B10" s="256" t="s">
        <v>74</v>
      </c>
      <c r="C10" s="256"/>
      <c r="D10" s="262">
        <v>7602062222</v>
      </c>
    </row>
    <row r="11" spans="1:4" ht="12.75">
      <c r="A11" s="256" t="s">
        <v>696</v>
      </c>
      <c r="B11" s="256" t="s">
        <v>76</v>
      </c>
      <c r="C11" s="256"/>
      <c r="D11" s="261">
        <v>9300</v>
      </c>
    </row>
    <row r="12" spans="1:4" ht="12.75">
      <c r="A12" s="256" t="s">
        <v>729</v>
      </c>
      <c r="B12" s="256" t="s">
        <v>448</v>
      </c>
      <c r="C12" s="256"/>
      <c r="D12" s="261" t="s">
        <v>723</v>
      </c>
    </row>
    <row r="13" spans="1:4" ht="12.75">
      <c r="A13" s="256" t="s">
        <v>78</v>
      </c>
      <c r="B13" s="256"/>
      <c r="C13" s="256"/>
      <c r="D13" s="263"/>
    </row>
    <row r="14" spans="1:4" ht="13.5" thickBot="1">
      <c r="A14" s="256" t="s">
        <v>79</v>
      </c>
      <c r="B14" s="256" t="s">
        <v>80</v>
      </c>
      <c r="C14" s="256"/>
      <c r="D14" s="264" t="s">
        <v>81</v>
      </c>
    </row>
    <row r="15" spans="1:4" ht="12.75">
      <c r="A15" s="256" t="s">
        <v>687</v>
      </c>
      <c r="B15" s="256"/>
      <c r="C15" s="256"/>
      <c r="D15" s="256"/>
    </row>
    <row r="16" spans="1:4" ht="12.75">
      <c r="A16" s="256" t="s">
        <v>82</v>
      </c>
      <c r="B16" s="256"/>
      <c r="C16" s="256"/>
      <c r="D16" s="256"/>
    </row>
    <row r="17" spans="1:4" ht="12.75">
      <c r="A17" s="256"/>
      <c r="B17" s="256"/>
      <c r="C17" s="265" t="s">
        <v>83</v>
      </c>
      <c r="D17" s="6"/>
    </row>
    <row r="18" spans="1:4" ht="12.75">
      <c r="A18" s="256"/>
      <c r="B18" s="256"/>
      <c r="C18" s="265" t="s">
        <v>84</v>
      </c>
      <c r="D18" s="6" t="s">
        <v>731</v>
      </c>
    </row>
    <row r="19" spans="1:4" ht="12.75">
      <c r="A19" s="251"/>
      <c r="B19" s="251"/>
      <c r="C19" s="251"/>
      <c r="D19" s="251"/>
    </row>
    <row r="21" spans="1:4" s="184" customFormat="1" ht="36">
      <c r="A21" s="188" t="s">
        <v>85</v>
      </c>
      <c r="B21" s="185" t="s">
        <v>86</v>
      </c>
      <c r="C21" s="185" t="s">
        <v>87</v>
      </c>
      <c r="D21" s="185" t="s">
        <v>88</v>
      </c>
    </row>
    <row r="22" spans="1:4" ht="25.5">
      <c r="A22" s="178" t="s">
        <v>89</v>
      </c>
      <c r="B22" s="179">
        <v>110</v>
      </c>
      <c r="C22" s="12">
        <v>1</v>
      </c>
      <c r="D22" s="12">
        <v>1</v>
      </c>
    </row>
    <row r="23" spans="1:4" ht="12.75">
      <c r="A23" s="178" t="s">
        <v>90</v>
      </c>
      <c r="B23" s="179">
        <v>120</v>
      </c>
      <c r="C23" s="12">
        <v>1901</v>
      </c>
      <c r="D23" s="12">
        <v>1565</v>
      </c>
    </row>
    <row r="24" spans="1:4" ht="12.75">
      <c r="A24" s="178" t="s">
        <v>91</v>
      </c>
      <c r="B24" s="179">
        <v>130</v>
      </c>
      <c r="C24" s="12">
        <v>149</v>
      </c>
      <c r="D24" s="12">
        <v>150</v>
      </c>
    </row>
    <row r="25" spans="1:4" ht="12.75">
      <c r="A25" s="178" t="s">
        <v>92</v>
      </c>
      <c r="B25" s="179">
        <v>135</v>
      </c>
      <c r="C25" s="12"/>
      <c r="D25" s="12"/>
    </row>
    <row r="26" spans="1:4" ht="12.75">
      <c r="A26" s="178" t="s">
        <v>93</v>
      </c>
      <c r="B26" s="179">
        <v>140</v>
      </c>
      <c r="C26" s="12"/>
      <c r="D26" s="12"/>
    </row>
    <row r="27" spans="1:4" ht="12.75">
      <c r="A27" s="178" t="s">
        <v>94</v>
      </c>
      <c r="B27" s="179">
        <v>145</v>
      </c>
      <c r="C27" s="12">
        <v>21</v>
      </c>
      <c r="D27" s="12">
        <v>24</v>
      </c>
    </row>
    <row r="28" spans="1:4" ht="12.75">
      <c r="A28" s="178" t="s">
        <v>95</v>
      </c>
      <c r="B28" s="179">
        <v>150</v>
      </c>
      <c r="C28" s="12"/>
      <c r="D28" s="12"/>
    </row>
    <row r="29" spans="1:4" ht="12.75">
      <c r="A29" s="180" t="s">
        <v>96</v>
      </c>
      <c r="B29" s="177">
        <v>190</v>
      </c>
      <c r="C29" s="18">
        <f>SUM(C22:C28)</f>
        <v>2072</v>
      </c>
      <c r="D29" s="18">
        <f>SUM(D22:D28)</f>
        <v>1740</v>
      </c>
    </row>
    <row r="30" spans="1:4" ht="25.5">
      <c r="A30" s="176" t="s">
        <v>97</v>
      </c>
      <c r="B30" s="177">
        <v>210</v>
      </c>
      <c r="C30" s="18">
        <f>SUM(C31:C37)</f>
        <v>1052</v>
      </c>
      <c r="D30" s="18">
        <f>SUM(D31:D37)</f>
        <v>1469</v>
      </c>
    </row>
    <row r="31" spans="1:4" ht="12.75">
      <c r="A31" s="175" t="s">
        <v>98</v>
      </c>
      <c r="B31" s="117">
        <v>211</v>
      </c>
      <c r="C31" s="13">
        <v>1024</v>
      </c>
      <c r="D31" s="13">
        <v>1429</v>
      </c>
    </row>
    <row r="32" spans="1:4" ht="12.75">
      <c r="A32" s="175" t="s">
        <v>99</v>
      </c>
      <c r="B32" s="117">
        <v>212</v>
      </c>
      <c r="C32" s="13"/>
      <c r="D32" s="13"/>
    </row>
    <row r="33" spans="1:4" ht="12.75">
      <c r="A33" s="175" t="s">
        <v>100</v>
      </c>
      <c r="B33" s="117">
        <v>213</v>
      </c>
      <c r="C33" s="13"/>
      <c r="D33" s="13"/>
    </row>
    <row r="34" spans="1:4" ht="12.75">
      <c r="A34" s="175" t="s">
        <v>101</v>
      </c>
      <c r="B34" s="117">
        <v>214</v>
      </c>
      <c r="C34" s="13"/>
      <c r="D34" s="13"/>
    </row>
    <row r="35" spans="1:4" ht="12.75">
      <c r="A35" s="175" t="s">
        <v>102</v>
      </c>
      <c r="B35" s="117">
        <v>215</v>
      </c>
      <c r="C35" s="13"/>
      <c r="D35" s="13"/>
    </row>
    <row r="36" spans="1:4" ht="12.75">
      <c r="A36" s="175" t="s">
        <v>103</v>
      </c>
      <c r="B36" s="117">
        <v>216</v>
      </c>
      <c r="C36" s="13">
        <v>28</v>
      </c>
      <c r="D36" s="13">
        <v>40</v>
      </c>
    </row>
    <row r="37" spans="1:4" ht="12.75">
      <c r="A37" s="175" t="s">
        <v>104</v>
      </c>
      <c r="B37" s="117">
        <v>217</v>
      </c>
      <c r="C37" s="13"/>
      <c r="D37" s="13"/>
    </row>
    <row r="38" spans="1:4" ht="12.75">
      <c r="A38" s="178" t="s">
        <v>105</v>
      </c>
      <c r="B38" s="179">
        <v>220</v>
      </c>
      <c r="C38" s="12">
        <v>15</v>
      </c>
      <c r="D38" s="12">
        <v>16</v>
      </c>
    </row>
    <row r="39" spans="1:4" ht="25.5">
      <c r="A39" s="178" t="s">
        <v>106</v>
      </c>
      <c r="B39" s="179">
        <v>230</v>
      </c>
      <c r="C39" s="12"/>
      <c r="D39" s="12"/>
    </row>
    <row r="40" spans="1:4" ht="12.75">
      <c r="A40" s="175" t="s">
        <v>107</v>
      </c>
      <c r="B40" s="117">
        <v>231</v>
      </c>
      <c r="C40" s="13"/>
      <c r="D40" s="13"/>
    </row>
    <row r="41" spans="1:4" ht="25.5">
      <c r="A41" s="178" t="s">
        <v>108</v>
      </c>
      <c r="B41" s="179">
        <v>240</v>
      </c>
      <c r="C41" s="12">
        <v>7357</v>
      </c>
      <c r="D41" s="12">
        <v>9521</v>
      </c>
    </row>
    <row r="42" spans="1:4" ht="12.75">
      <c r="A42" s="175" t="s">
        <v>109</v>
      </c>
      <c r="B42" s="117">
        <v>241</v>
      </c>
      <c r="C42" s="13">
        <v>7155</v>
      </c>
      <c r="D42" s="13">
        <v>9284</v>
      </c>
    </row>
    <row r="43" spans="1:4" ht="12.75">
      <c r="A43" s="175" t="s">
        <v>110</v>
      </c>
      <c r="B43" s="117"/>
      <c r="C43" s="13">
        <v>202</v>
      </c>
      <c r="D43" s="13">
        <v>237</v>
      </c>
    </row>
    <row r="44" spans="1:4" ht="12.75">
      <c r="A44" s="178" t="s">
        <v>111</v>
      </c>
      <c r="B44" s="179">
        <v>250</v>
      </c>
      <c r="C44" s="12"/>
      <c r="D44" s="12"/>
    </row>
    <row r="45" spans="1:4" ht="12.75">
      <c r="A45" s="178" t="s">
        <v>112</v>
      </c>
      <c r="B45" s="179">
        <v>260</v>
      </c>
      <c r="C45" s="12">
        <v>614</v>
      </c>
      <c r="D45" s="12">
        <v>521</v>
      </c>
    </row>
    <row r="46" spans="1:4" ht="12.75">
      <c r="A46" s="178" t="s">
        <v>113</v>
      </c>
      <c r="B46" s="179">
        <v>270</v>
      </c>
      <c r="C46" s="12"/>
      <c r="D46" s="12"/>
    </row>
    <row r="47" spans="1:4" ht="12.75">
      <c r="A47" s="180" t="s">
        <v>114</v>
      </c>
      <c r="B47" s="177">
        <v>290</v>
      </c>
      <c r="C47" s="18">
        <f>C30+C38+C39+C41+C44+C45+C46</f>
        <v>9038</v>
      </c>
      <c r="D47" s="18">
        <f>D30+D38+D39+D41+D44+D45+D46</f>
        <v>11527</v>
      </c>
    </row>
    <row r="48" spans="1:4" ht="15">
      <c r="A48" s="181" t="s">
        <v>115</v>
      </c>
      <c r="B48" s="177">
        <v>300</v>
      </c>
      <c r="C48" s="18">
        <f>SUM(C29+C47)</f>
        <v>11110</v>
      </c>
      <c r="D48" s="18">
        <f>SUM(D29+D47)</f>
        <v>13267</v>
      </c>
    </row>
    <row r="49" spans="1:4" ht="12.75">
      <c r="A49" s="178"/>
      <c r="B49" s="179"/>
      <c r="C49" s="12"/>
      <c r="D49" s="12"/>
    </row>
    <row r="50" spans="1:4" ht="12.75">
      <c r="A50" s="116" t="s">
        <v>116</v>
      </c>
      <c r="B50" s="117"/>
      <c r="C50" s="13" t="s">
        <v>117</v>
      </c>
      <c r="D50" s="13" t="s">
        <v>118</v>
      </c>
    </row>
    <row r="51" spans="1:4" ht="12.75">
      <c r="A51" s="182" t="s">
        <v>119</v>
      </c>
      <c r="B51" s="177"/>
      <c r="C51" s="18"/>
      <c r="D51" s="18"/>
    </row>
    <row r="52" spans="1:4" ht="12.75">
      <c r="A52" s="175" t="s">
        <v>120</v>
      </c>
      <c r="B52" s="117">
        <v>410</v>
      </c>
      <c r="C52" s="13">
        <v>292</v>
      </c>
      <c r="D52" s="13">
        <v>5182</v>
      </c>
    </row>
    <row r="53" spans="1:4" ht="12.75">
      <c r="A53" s="175" t="s">
        <v>121</v>
      </c>
      <c r="B53" s="117">
        <v>411</v>
      </c>
      <c r="C53" s="13"/>
      <c r="D53" s="13"/>
    </row>
    <row r="54" spans="1:4" ht="12.75">
      <c r="A54" s="175" t="s">
        <v>122</v>
      </c>
      <c r="B54" s="117">
        <v>420</v>
      </c>
      <c r="C54" s="13">
        <v>828</v>
      </c>
      <c r="D54" s="13"/>
    </row>
    <row r="55" spans="1:4" ht="12.75">
      <c r="A55" s="176" t="s">
        <v>123</v>
      </c>
      <c r="B55" s="177">
        <v>430</v>
      </c>
      <c r="C55" s="18">
        <f>SUM(C56+C57)</f>
        <v>0</v>
      </c>
      <c r="D55" s="18">
        <f>SUM(D56+D57)</f>
        <v>32</v>
      </c>
    </row>
    <row r="56" spans="1:4" ht="25.5">
      <c r="A56" s="175" t="s">
        <v>124</v>
      </c>
      <c r="B56" s="117">
        <v>431</v>
      </c>
      <c r="C56" s="13"/>
      <c r="D56" s="13"/>
    </row>
    <row r="57" spans="1:4" ht="25.5">
      <c r="A57" s="175" t="s">
        <v>125</v>
      </c>
      <c r="B57" s="117">
        <v>432</v>
      </c>
      <c r="C57" s="13"/>
      <c r="D57" s="13">
        <v>32</v>
      </c>
    </row>
    <row r="58" spans="1:4" ht="12.75">
      <c r="A58" s="175" t="s">
        <v>126</v>
      </c>
      <c r="B58" s="117">
        <v>470</v>
      </c>
      <c r="C58" s="239">
        <v>2533</v>
      </c>
      <c r="D58" s="13">
        <v>608</v>
      </c>
    </row>
    <row r="59" spans="1:4" ht="12.75">
      <c r="A59" s="180" t="s">
        <v>128</v>
      </c>
      <c r="B59" s="177">
        <v>490</v>
      </c>
      <c r="C59" s="18">
        <f>SUM(C52+C54+C55+C58)</f>
        <v>3653</v>
      </c>
      <c r="D59" s="18">
        <f>SUM(D52+D54+D55+D58)</f>
        <v>5822</v>
      </c>
    </row>
    <row r="60" spans="1:4" ht="25.5">
      <c r="A60" s="209" t="s">
        <v>129</v>
      </c>
      <c r="B60" s="179">
        <v>510</v>
      </c>
      <c r="C60" s="12"/>
      <c r="D60" s="12"/>
    </row>
    <row r="61" spans="1:4" ht="12.75">
      <c r="A61" s="175" t="s">
        <v>130</v>
      </c>
      <c r="B61" s="117">
        <v>515</v>
      </c>
      <c r="C61" s="13">
        <v>2</v>
      </c>
      <c r="D61" s="13">
        <v>3</v>
      </c>
    </row>
    <row r="62" spans="1:4" ht="12.75">
      <c r="A62" s="175" t="s">
        <v>131</v>
      </c>
      <c r="B62" s="117">
        <v>520</v>
      </c>
      <c r="C62" s="13"/>
      <c r="D62" s="13"/>
    </row>
    <row r="63" spans="1:4" ht="12.75">
      <c r="A63" s="180" t="s">
        <v>132</v>
      </c>
      <c r="B63" s="177">
        <v>590</v>
      </c>
      <c r="C63" s="18">
        <f>SUM(C60+C61+C62)</f>
        <v>2</v>
      </c>
      <c r="D63" s="18">
        <f>SUM(D60+D61+D62)</f>
        <v>3</v>
      </c>
    </row>
    <row r="64" spans="1:4" ht="25.5">
      <c r="A64" s="178" t="s">
        <v>133</v>
      </c>
      <c r="B64" s="179">
        <v>610</v>
      </c>
      <c r="C64" s="12"/>
      <c r="D64" s="12"/>
    </row>
    <row r="65" spans="1:4" ht="12.75">
      <c r="A65" s="176" t="s">
        <v>134</v>
      </c>
      <c r="B65" s="177">
        <v>620</v>
      </c>
      <c r="C65" s="18">
        <f>SUM(C66:C70)</f>
        <v>6153</v>
      </c>
      <c r="D65" s="18">
        <f>SUM(D66:D70)</f>
        <v>7442</v>
      </c>
    </row>
    <row r="66" spans="1:4" ht="12.75">
      <c r="A66" s="175" t="s">
        <v>135</v>
      </c>
      <c r="B66" s="117">
        <v>621</v>
      </c>
      <c r="C66" s="13">
        <v>2763</v>
      </c>
      <c r="D66" s="13">
        <v>4229</v>
      </c>
    </row>
    <row r="67" spans="1:4" ht="12.75">
      <c r="A67" s="175" t="s">
        <v>136</v>
      </c>
      <c r="B67" s="117">
        <v>622</v>
      </c>
      <c r="C67" s="13">
        <v>1586</v>
      </c>
      <c r="D67" s="13">
        <v>1634</v>
      </c>
    </row>
    <row r="68" spans="1:4" ht="25.5">
      <c r="A68" s="175" t="s">
        <v>137</v>
      </c>
      <c r="B68" s="117">
        <v>623</v>
      </c>
      <c r="C68" s="13">
        <v>252</v>
      </c>
      <c r="D68" s="13">
        <v>476</v>
      </c>
    </row>
    <row r="69" spans="1:4" ht="12.75">
      <c r="A69" s="175" t="s">
        <v>138</v>
      </c>
      <c r="B69" s="117">
        <v>624</v>
      </c>
      <c r="C69" s="13">
        <v>1508</v>
      </c>
      <c r="D69" s="13">
        <v>1101</v>
      </c>
    </row>
    <row r="70" spans="1:4" ht="12.75">
      <c r="A70" s="175" t="s">
        <v>139</v>
      </c>
      <c r="B70" s="117">
        <v>625</v>
      </c>
      <c r="C70" s="13">
        <v>44</v>
      </c>
      <c r="D70" s="13">
        <v>2</v>
      </c>
    </row>
    <row r="71" spans="1:4" ht="12.75">
      <c r="A71" s="175" t="s">
        <v>140</v>
      </c>
      <c r="B71" s="117">
        <v>630</v>
      </c>
      <c r="C71" s="13"/>
      <c r="D71" s="13"/>
    </row>
    <row r="72" spans="1:4" ht="12.75">
      <c r="A72" s="175" t="s">
        <v>141</v>
      </c>
      <c r="B72" s="117">
        <v>640</v>
      </c>
      <c r="C72" s="13">
        <v>1302</v>
      </c>
      <c r="D72" s="13"/>
    </row>
    <row r="73" spans="1:4" ht="12.75">
      <c r="A73" s="175" t="s">
        <v>142</v>
      </c>
      <c r="B73" s="117">
        <v>650</v>
      </c>
      <c r="C73" s="13"/>
      <c r="D73" s="13"/>
    </row>
    <row r="74" spans="1:4" ht="12.75">
      <c r="A74" s="175" t="s">
        <v>143</v>
      </c>
      <c r="B74" s="117">
        <v>660</v>
      </c>
      <c r="C74" s="13"/>
      <c r="D74" s="13"/>
    </row>
    <row r="75" spans="1:4" ht="12.75">
      <c r="A75" s="180" t="s">
        <v>144</v>
      </c>
      <c r="B75" s="177">
        <v>690</v>
      </c>
      <c r="C75" s="18">
        <f>SUM(C64+C65+C71+C72+C73+C74)</f>
        <v>7455</v>
      </c>
      <c r="D75" s="18">
        <f>SUM(D64+D65+D71+D72+D73+D74)</f>
        <v>7442</v>
      </c>
    </row>
    <row r="76" spans="1:4" ht="12.75">
      <c r="A76" s="180" t="s">
        <v>145</v>
      </c>
      <c r="B76" s="177">
        <v>700</v>
      </c>
      <c r="C76" s="18">
        <f>SUM(C59+C63+C75)</f>
        <v>11110</v>
      </c>
      <c r="D76" s="18">
        <f>SUM(D59+D63+D75)</f>
        <v>13267</v>
      </c>
    </row>
    <row r="77" spans="3:4" ht="12.75">
      <c r="C77" s="10"/>
      <c r="D77" s="10"/>
    </row>
    <row r="78" spans="1:5" ht="12.75">
      <c r="A78" s="112" t="s">
        <v>146</v>
      </c>
      <c r="B78" s="20"/>
      <c r="C78" s="241"/>
      <c r="D78" s="241"/>
      <c r="E78" s="20"/>
    </row>
    <row r="79" spans="1:5" ht="36">
      <c r="A79" s="15"/>
      <c r="B79" s="99"/>
      <c r="C79" s="242" t="s">
        <v>147</v>
      </c>
      <c r="D79" s="242" t="s">
        <v>148</v>
      </c>
      <c r="E79" s="20"/>
    </row>
    <row r="80" spans="1:5" ht="12.75">
      <c r="A80" s="175" t="s">
        <v>149</v>
      </c>
      <c r="B80" s="17">
        <v>910</v>
      </c>
      <c r="C80" s="13"/>
      <c r="D80" s="13"/>
      <c r="E80" s="20"/>
    </row>
    <row r="81" spans="1:5" ht="12.75">
      <c r="A81" s="175" t="s">
        <v>150</v>
      </c>
      <c r="B81" s="17">
        <v>911</v>
      </c>
      <c r="C81" s="13"/>
      <c r="D81" s="13"/>
      <c r="E81" s="20"/>
    </row>
    <row r="82" spans="1:5" ht="25.5">
      <c r="A82" s="175" t="s">
        <v>151</v>
      </c>
      <c r="B82" s="17">
        <v>920</v>
      </c>
      <c r="C82" s="13"/>
      <c r="D82" s="13"/>
      <c r="E82" s="20"/>
    </row>
    <row r="83" spans="1:5" ht="12.75">
      <c r="A83" s="175" t="s">
        <v>152</v>
      </c>
      <c r="B83" s="17">
        <v>930</v>
      </c>
      <c r="C83" s="13"/>
      <c r="D83" s="13"/>
      <c r="E83" s="20"/>
    </row>
    <row r="84" spans="1:5" ht="25.5">
      <c r="A84" s="175" t="s">
        <v>153</v>
      </c>
      <c r="B84" s="17">
        <v>940</v>
      </c>
      <c r="C84" s="13"/>
      <c r="D84" s="13"/>
      <c r="E84" s="20"/>
    </row>
    <row r="85" spans="1:5" ht="12.75">
      <c r="A85" s="175" t="s">
        <v>154</v>
      </c>
      <c r="B85" s="17">
        <v>950</v>
      </c>
      <c r="C85" s="13"/>
      <c r="D85" s="13"/>
      <c r="E85" s="20"/>
    </row>
    <row r="86" spans="1:5" ht="12.75">
      <c r="A86" s="175" t="s">
        <v>155</v>
      </c>
      <c r="B86" s="17">
        <v>960</v>
      </c>
      <c r="C86" s="13"/>
      <c r="D86" s="13"/>
      <c r="E86" s="20"/>
    </row>
    <row r="87" spans="1:5" ht="12.75">
      <c r="A87" s="175" t="s">
        <v>156</v>
      </c>
      <c r="B87" s="17">
        <v>970</v>
      </c>
      <c r="C87" s="13"/>
      <c r="D87" s="13"/>
      <c r="E87" s="20"/>
    </row>
    <row r="88" spans="1:5" ht="25.5">
      <c r="A88" s="175" t="s">
        <v>157</v>
      </c>
      <c r="B88" s="17">
        <v>980</v>
      </c>
      <c r="C88" s="13"/>
      <c r="D88" s="13"/>
      <c r="E88" s="20"/>
    </row>
    <row r="89" spans="1:5" ht="12.75">
      <c r="A89" s="183" t="s">
        <v>511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160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47">
      <selection activeCell="F65" sqref="F65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401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402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74</v>
      </c>
      <c r="C4" s="191"/>
      <c r="D4" s="192" t="s">
        <v>403</v>
      </c>
      <c r="E4" s="193"/>
      <c r="F4" s="191" t="s">
        <v>404</v>
      </c>
    </row>
    <row r="5" spans="1:6" s="1" customFormat="1" ht="27.75" customHeight="1" thickBot="1">
      <c r="A5" s="194" t="s">
        <v>405</v>
      </c>
      <c r="B5" s="194" t="s">
        <v>406</v>
      </c>
      <c r="C5" s="194" t="s">
        <v>407</v>
      </c>
      <c r="D5" s="195" t="s">
        <v>408</v>
      </c>
      <c r="E5" s="196" t="s">
        <v>409</v>
      </c>
      <c r="F5" s="194" t="s">
        <v>410</v>
      </c>
    </row>
    <row r="6" spans="1:6" s="101" customFormat="1" ht="14.25" customHeight="1">
      <c r="A6" s="197" t="s">
        <v>411</v>
      </c>
      <c r="B6" s="132"/>
      <c r="C6" s="132"/>
      <c r="D6" s="198"/>
      <c r="E6" s="199"/>
      <c r="F6" s="132"/>
    </row>
    <row r="7" spans="1:6" s="1" customFormat="1" ht="25.5">
      <c r="A7" s="200" t="s">
        <v>412</v>
      </c>
      <c r="B7" s="13"/>
      <c r="C7" s="206" t="s">
        <v>413</v>
      </c>
      <c r="D7" s="13"/>
      <c r="E7" s="13"/>
      <c r="F7" s="13"/>
    </row>
    <row r="8" spans="1:6" s="1" customFormat="1" ht="25.5">
      <c r="A8" s="200" t="s">
        <v>414</v>
      </c>
      <c r="B8" s="13"/>
      <c r="C8" s="206" t="s">
        <v>415</v>
      </c>
      <c r="D8" s="13">
        <v>8006</v>
      </c>
      <c r="E8" s="13"/>
      <c r="F8" s="13" t="s">
        <v>717</v>
      </c>
    </row>
    <row r="9" spans="1:6" s="1" customFormat="1" ht="12.75">
      <c r="A9" s="200" t="s">
        <v>416</v>
      </c>
      <c r="B9" s="13"/>
      <c r="C9" s="171" t="s">
        <v>691</v>
      </c>
      <c r="D9" s="13">
        <v>420</v>
      </c>
      <c r="E9" s="13"/>
      <c r="F9" s="13" t="s">
        <v>717</v>
      </c>
    </row>
    <row r="10" spans="1:6" s="1" customFormat="1" ht="12.75">
      <c r="A10" s="200" t="s">
        <v>417</v>
      </c>
      <c r="B10" s="13"/>
      <c r="C10" s="171" t="s">
        <v>759</v>
      </c>
      <c r="D10" s="13">
        <v>0</v>
      </c>
      <c r="E10" s="13"/>
      <c r="F10" s="13"/>
    </row>
    <row r="11" spans="1:6" s="1" customFormat="1" ht="25.5">
      <c r="A11" s="200" t="s">
        <v>418</v>
      </c>
      <c r="B11" s="13"/>
      <c r="C11" s="171" t="s">
        <v>758</v>
      </c>
      <c r="D11" s="13"/>
      <c r="E11" s="13"/>
      <c r="F11" s="13"/>
    </row>
    <row r="12" spans="1:6" s="1" customFormat="1" ht="12.75">
      <c r="A12" s="17" t="s">
        <v>419</v>
      </c>
      <c r="B12" s="13"/>
      <c r="C12" s="171" t="s">
        <v>760</v>
      </c>
      <c r="D12" s="13">
        <v>30</v>
      </c>
      <c r="E12" s="13"/>
      <c r="F12" s="13" t="s">
        <v>717</v>
      </c>
    </row>
    <row r="13" spans="1:6" s="101" customFormat="1" ht="14.25" customHeight="1">
      <c r="A13" s="197" t="s">
        <v>420</v>
      </c>
      <c r="B13" s="102"/>
      <c r="C13" s="102"/>
      <c r="D13" s="172"/>
      <c r="E13" s="173"/>
      <c r="F13" s="174"/>
    </row>
    <row r="14" spans="1:6" ht="12.75">
      <c r="A14" s="201" t="s">
        <v>412</v>
      </c>
      <c r="B14" s="100"/>
      <c r="C14" s="17" t="s">
        <v>421</v>
      </c>
      <c r="D14" s="13"/>
      <c r="E14" s="13"/>
      <c r="F14" s="13"/>
    </row>
    <row r="15" spans="1:6" ht="12.75">
      <c r="A15" s="201" t="s">
        <v>414</v>
      </c>
      <c r="B15" s="13"/>
      <c r="C15" s="13" t="s">
        <v>715</v>
      </c>
      <c r="D15" s="13">
        <v>16</v>
      </c>
      <c r="E15" s="13"/>
      <c r="F15" s="13" t="s">
        <v>717</v>
      </c>
    </row>
    <row r="16" spans="1:6" ht="12.75">
      <c r="A16" s="201" t="s">
        <v>416</v>
      </c>
      <c r="B16" s="13"/>
      <c r="C16" s="13" t="s">
        <v>719</v>
      </c>
      <c r="D16" s="13">
        <v>18</v>
      </c>
      <c r="E16" s="13"/>
      <c r="F16" s="13" t="s">
        <v>717</v>
      </c>
    </row>
    <row r="17" spans="1:6" ht="12.75">
      <c r="A17" s="201" t="s">
        <v>417</v>
      </c>
      <c r="B17" s="13"/>
      <c r="C17" s="13" t="s">
        <v>716</v>
      </c>
      <c r="D17" s="13">
        <v>16</v>
      </c>
      <c r="E17" s="13"/>
      <c r="F17" s="13" t="s">
        <v>717</v>
      </c>
    </row>
    <row r="18" spans="1:6" ht="12.75">
      <c r="A18" s="201" t="s">
        <v>418</v>
      </c>
      <c r="B18" s="13"/>
      <c r="C18" s="13" t="s">
        <v>749</v>
      </c>
      <c r="D18" s="13">
        <v>40</v>
      </c>
      <c r="E18" s="13"/>
      <c r="F18" s="13" t="s">
        <v>717</v>
      </c>
    </row>
    <row r="19" spans="1:6" ht="12.75">
      <c r="A19" s="17" t="s">
        <v>419</v>
      </c>
      <c r="B19" s="13"/>
      <c r="C19" s="13" t="s">
        <v>718</v>
      </c>
      <c r="D19" s="13">
        <v>633</v>
      </c>
      <c r="E19" s="13"/>
      <c r="F19" s="13" t="s">
        <v>717</v>
      </c>
    </row>
    <row r="20" spans="1:6" s="101" customFormat="1" ht="14.25" customHeight="1">
      <c r="A20" s="197" t="s">
        <v>422</v>
      </c>
      <c r="B20" s="102"/>
      <c r="C20" s="102"/>
      <c r="D20" s="172"/>
      <c r="E20" s="173"/>
      <c r="F20" s="174"/>
    </row>
    <row r="21" spans="1:6" ht="12.75">
      <c r="A21" s="201" t="s">
        <v>412</v>
      </c>
      <c r="B21" s="13"/>
      <c r="C21" s="13" t="s">
        <v>713</v>
      </c>
      <c r="D21" s="13">
        <v>11</v>
      </c>
      <c r="E21" s="13"/>
      <c r="F21" s="13" t="s">
        <v>717</v>
      </c>
    </row>
    <row r="22" spans="1:6" ht="12.75">
      <c r="A22" s="201" t="s">
        <v>414</v>
      </c>
      <c r="B22" s="13"/>
      <c r="C22" s="13" t="s">
        <v>761</v>
      </c>
      <c r="D22" s="13">
        <v>13</v>
      </c>
      <c r="E22" s="13"/>
      <c r="F22" s="13" t="s">
        <v>717</v>
      </c>
    </row>
    <row r="23" spans="1:6" ht="12.75">
      <c r="A23" s="201" t="s">
        <v>416</v>
      </c>
      <c r="B23" s="13"/>
      <c r="C23" s="13" t="s">
        <v>748</v>
      </c>
      <c r="D23" s="13">
        <v>18</v>
      </c>
      <c r="E23" s="13"/>
      <c r="F23" s="13" t="s">
        <v>717</v>
      </c>
    </row>
    <row r="24" spans="1:6" ht="12.75">
      <c r="A24" s="201" t="s">
        <v>417</v>
      </c>
      <c r="B24" s="13"/>
      <c r="C24" s="13" t="s">
        <v>762</v>
      </c>
      <c r="D24" s="13">
        <v>3</v>
      </c>
      <c r="E24" s="13"/>
      <c r="F24" s="13" t="s">
        <v>717</v>
      </c>
    </row>
    <row r="25" spans="1:6" ht="12.75">
      <c r="A25" s="201" t="s">
        <v>418</v>
      </c>
      <c r="B25" s="13"/>
      <c r="C25" s="13" t="s">
        <v>751</v>
      </c>
      <c r="D25" s="13">
        <v>18</v>
      </c>
      <c r="E25" s="13"/>
      <c r="F25" s="13" t="s">
        <v>717</v>
      </c>
    </row>
    <row r="26" spans="1:6" ht="12.75">
      <c r="A26" s="17" t="s">
        <v>419</v>
      </c>
      <c r="B26" s="13"/>
      <c r="C26" s="13" t="s">
        <v>750</v>
      </c>
      <c r="D26" s="13">
        <v>42</v>
      </c>
      <c r="E26" s="13"/>
      <c r="F26" s="13" t="s">
        <v>717</v>
      </c>
    </row>
    <row r="27" spans="1:6" s="101" customFormat="1" ht="14.25" customHeight="1">
      <c r="A27" s="197" t="s">
        <v>423</v>
      </c>
      <c r="B27" s="102"/>
      <c r="C27" s="102"/>
      <c r="D27" s="172"/>
      <c r="E27" s="173"/>
      <c r="F27" s="174"/>
    </row>
    <row r="28" spans="1:6" ht="12.75">
      <c r="A28" s="201" t="s">
        <v>412</v>
      </c>
      <c r="B28" s="13"/>
      <c r="C28" s="13" t="s">
        <v>419</v>
      </c>
      <c r="D28" s="13">
        <v>237</v>
      </c>
      <c r="E28" s="13"/>
      <c r="F28" s="13" t="s">
        <v>717</v>
      </c>
    </row>
    <row r="29" spans="1:6" ht="12.75">
      <c r="A29" s="201" t="s">
        <v>414</v>
      </c>
      <c r="B29" s="13"/>
      <c r="C29" s="13"/>
      <c r="D29" s="13"/>
      <c r="E29" s="13"/>
      <c r="F29" s="13"/>
    </row>
    <row r="30" spans="1:6" ht="12.75">
      <c r="A30" s="201" t="s">
        <v>416</v>
      </c>
      <c r="B30" s="13"/>
      <c r="C30" s="13"/>
      <c r="D30" s="13"/>
      <c r="E30" s="13"/>
      <c r="F30" s="13"/>
    </row>
    <row r="31" spans="1:6" ht="12.75">
      <c r="A31" s="201" t="s">
        <v>417</v>
      </c>
      <c r="B31" s="13"/>
      <c r="C31" s="13"/>
      <c r="D31" s="13"/>
      <c r="E31" s="13"/>
      <c r="F31" s="13"/>
    </row>
    <row r="32" spans="1:6" ht="12.75">
      <c r="A32" s="201" t="s">
        <v>418</v>
      </c>
      <c r="B32" s="13"/>
      <c r="C32" s="13"/>
      <c r="D32" s="13"/>
      <c r="E32" s="13"/>
      <c r="F32" s="13"/>
    </row>
    <row r="33" spans="1:6" ht="12.75">
      <c r="A33" s="17" t="s">
        <v>419</v>
      </c>
      <c r="B33" s="100"/>
      <c r="C33" s="100"/>
      <c r="D33" s="13"/>
      <c r="E33" s="13"/>
      <c r="F33" s="13"/>
    </row>
    <row r="34" spans="1:6" ht="12.75">
      <c r="A34" s="202"/>
      <c r="B34" s="204"/>
      <c r="C34" s="205" t="s">
        <v>206</v>
      </c>
      <c r="D34" s="17">
        <f>SUM(D7:D33)</f>
        <v>9521</v>
      </c>
      <c r="E34" s="17">
        <f>SUM(E7:E33)</f>
        <v>0</v>
      </c>
      <c r="F34" s="17"/>
    </row>
    <row r="35" ht="12.75">
      <c r="A35" s="19"/>
    </row>
    <row r="36" s="101" customFormat="1" ht="15.75" thickBot="1">
      <c r="A36" s="189" t="s">
        <v>424</v>
      </c>
    </row>
    <row r="37" spans="1:6" s="1" customFormat="1" ht="13.5" thickBot="1">
      <c r="A37" s="191"/>
      <c r="B37" s="191" t="s">
        <v>74</v>
      </c>
      <c r="C37" s="191"/>
      <c r="D37" s="192" t="s">
        <v>403</v>
      </c>
      <c r="E37" s="193"/>
      <c r="F37" s="191" t="s">
        <v>404</v>
      </c>
    </row>
    <row r="38" spans="1:6" s="1" customFormat="1" ht="27.75" customHeight="1" thickBot="1">
      <c r="A38" s="194" t="s">
        <v>405</v>
      </c>
      <c r="B38" s="194" t="s">
        <v>425</v>
      </c>
      <c r="C38" s="194" t="s">
        <v>426</v>
      </c>
      <c r="D38" s="195" t="s">
        <v>408</v>
      </c>
      <c r="E38" s="196" t="s">
        <v>409</v>
      </c>
      <c r="F38" s="194" t="s">
        <v>410</v>
      </c>
    </row>
    <row r="39" spans="1:6" s="101" customFormat="1" ht="14.25" customHeight="1">
      <c r="A39" s="197" t="s">
        <v>427</v>
      </c>
      <c r="B39" s="102"/>
      <c r="C39" s="102"/>
      <c r="D39" s="103"/>
      <c r="E39" s="104"/>
      <c r="F39" s="102"/>
    </row>
    <row r="40" spans="1:6" s="1" customFormat="1" ht="12.75">
      <c r="A40" s="200" t="s">
        <v>412</v>
      </c>
      <c r="B40" s="13"/>
      <c r="C40" s="206" t="s">
        <v>428</v>
      </c>
      <c r="D40" s="13"/>
      <c r="E40" s="13"/>
      <c r="F40" s="13"/>
    </row>
    <row r="41" spans="1:6" s="1" customFormat="1" ht="12.75">
      <c r="A41" s="200" t="s">
        <v>414</v>
      </c>
      <c r="B41" s="13"/>
      <c r="C41" s="206" t="s">
        <v>429</v>
      </c>
      <c r="D41" s="13">
        <v>591</v>
      </c>
      <c r="E41" s="13"/>
      <c r="F41" s="13" t="s">
        <v>717</v>
      </c>
    </row>
    <row r="42" spans="1:6" s="1" customFormat="1" ht="12.75">
      <c r="A42" s="200" t="s">
        <v>416</v>
      </c>
      <c r="B42" s="13"/>
      <c r="C42" s="171" t="s">
        <v>763</v>
      </c>
      <c r="D42" s="13">
        <v>175</v>
      </c>
      <c r="E42" s="13"/>
      <c r="F42" s="13" t="s">
        <v>717</v>
      </c>
    </row>
    <row r="43" spans="1:6" s="1" customFormat="1" ht="12.75">
      <c r="A43" s="200" t="s">
        <v>417</v>
      </c>
      <c r="B43" s="13"/>
      <c r="C43" s="171"/>
      <c r="D43" s="13"/>
      <c r="E43" s="13"/>
      <c r="F43" s="13"/>
    </row>
    <row r="44" spans="1:6" s="1" customFormat="1" ht="12.75">
      <c r="A44" s="200" t="s">
        <v>418</v>
      </c>
      <c r="B44" s="13"/>
      <c r="C44" s="171"/>
      <c r="D44" s="13"/>
      <c r="E44" s="13"/>
      <c r="F44" s="13"/>
    </row>
    <row r="45" spans="1:6" s="1" customFormat="1" ht="12.75">
      <c r="A45" s="17" t="s">
        <v>419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430</v>
      </c>
      <c r="B46" s="102"/>
      <c r="C46" s="102"/>
      <c r="D46" s="172"/>
      <c r="E46" s="173"/>
      <c r="F46" s="174"/>
    </row>
    <row r="47" spans="1:6" s="1" customFormat="1" ht="12.75">
      <c r="A47" s="200" t="s">
        <v>412</v>
      </c>
      <c r="B47" s="13"/>
      <c r="C47" s="206" t="s">
        <v>421</v>
      </c>
      <c r="D47" s="13"/>
      <c r="E47" s="13"/>
      <c r="F47" s="13"/>
    </row>
    <row r="48" spans="1:6" s="1" customFormat="1" ht="25.5">
      <c r="A48" s="200" t="s">
        <v>414</v>
      </c>
      <c r="B48" s="13"/>
      <c r="C48" s="171" t="s">
        <v>712</v>
      </c>
      <c r="D48" s="13">
        <v>137</v>
      </c>
      <c r="E48" s="13"/>
      <c r="F48" s="13" t="s">
        <v>717</v>
      </c>
    </row>
    <row r="49" spans="1:6" s="1" customFormat="1" ht="12.75">
      <c r="A49" s="200" t="s">
        <v>416</v>
      </c>
      <c r="B49" s="13"/>
      <c r="C49" s="171" t="s">
        <v>720</v>
      </c>
      <c r="D49" s="13">
        <v>1044</v>
      </c>
      <c r="E49" s="13"/>
      <c r="F49" s="13" t="s">
        <v>717</v>
      </c>
    </row>
    <row r="50" spans="1:6" s="1" customFormat="1" ht="12.75">
      <c r="A50" s="200" t="s">
        <v>417</v>
      </c>
      <c r="B50" s="13"/>
      <c r="C50" s="171" t="s">
        <v>751</v>
      </c>
      <c r="D50" s="13">
        <v>468</v>
      </c>
      <c r="E50" s="13"/>
      <c r="F50" s="450" t="s">
        <v>717</v>
      </c>
    </row>
    <row r="51" spans="1:6" s="1" customFormat="1" ht="12.75">
      <c r="A51" s="200" t="s">
        <v>418</v>
      </c>
      <c r="B51" s="13"/>
      <c r="C51" s="171" t="s">
        <v>719</v>
      </c>
      <c r="D51" s="13">
        <v>645</v>
      </c>
      <c r="E51" s="13"/>
      <c r="F51" s="450" t="s">
        <v>717</v>
      </c>
    </row>
    <row r="52" spans="1:6" s="1" customFormat="1" ht="12.75">
      <c r="A52" s="17" t="s">
        <v>419</v>
      </c>
      <c r="B52" s="13"/>
      <c r="C52" s="171" t="s">
        <v>761</v>
      </c>
      <c r="D52" s="13">
        <v>231</v>
      </c>
      <c r="E52" s="13"/>
      <c r="F52" s="450" t="s">
        <v>717</v>
      </c>
    </row>
    <row r="53" spans="1:6" s="101" customFormat="1" ht="14.25" customHeight="1">
      <c r="A53" s="197" t="s">
        <v>431</v>
      </c>
      <c r="B53" s="102"/>
      <c r="C53" s="102"/>
      <c r="D53" s="172"/>
      <c r="E53" s="173"/>
      <c r="F53" s="174"/>
    </row>
    <row r="54" spans="1:6" s="1" customFormat="1" ht="12.75">
      <c r="A54" s="200" t="s">
        <v>412</v>
      </c>
      <c r="B54" s="13"/>
      <c r="C54" s="171" t="s">
        <v>748</v>
      </c>
      <c r="D54" s="13">
        <v>759</v>
      </c>
      <c r="E54" s="13"/>
      <c r="F54" s="450" t="s">
        <v>717</v>
      </c>
    </row>
    <row r="55" spans="1:6" s="1" customFormat="1" ht="12.75">
      <c r="A55" s="200" t="s">
        <v>414</v>
      </c>
      <c r="B55" s="13"/>
      <c r="C55" s="171" t="s">
        <v>764</v>
      </c>
      <c r="D55" s="13">
        <v>9</v>
      </c>
      <c r="E55" s="13"/>
      <c r="F55" s="13" t="s">
        <v>717</v>
      </c>
    </row>
    <row r="56" spans="1:6" s="1" customFormat="1" ht="12.75">
      <c r="A56" s="200" t="s">
        <v>416</v>
      </c>
      <c r="B56" s="13"/>
      <c r="C56" s="171" t="s">
        <v>752</v>
      </c>
      <c r="D56" s="13">
        <v>16</v>
      </c>
      <c r="E56" s="13"/>
      <c r="F56" s="13" t="s">
        <v>717</v>
      </c>
    </row>
    <row r="57" spans="1:6" s="1" customFormat="1" ht="12.75">
      <c r="A57" s="200" t="s">
        <v>417</v>
      </c>
      <c r="B57" s="13"/>
      <c r="C57" s="171" t="s">
        <v>765</v>
      </c>
      <c r="D57" s="13">
        <v>48</v>
      </c>
      <c r="E57" s="13"/>
      <c r="F57" s="13" t="s">
        <v>717</v>
      </c>
    </row>
    <row r="58" spans="1:6" s="1" customFormat="1" ht="12.75">
      <c r="A58" s="200" t="s">
        <v>418</v>
      </c>
      <c r="B58" s="13"/>
      <c r="C58" s="171"/>
      <c r="D58" s="13"/>
      <c r="E58" s="13"/>
      <c r="F58" s="13"/>
    </row>
    <row r="59" spans="1:6" s="1" customFormat="1" ht="12.75">
      <c r="A59" s="17" t="s">
        <v>419</v>
      </c>
      <c r="B59" s="13"/>
      <c r="C59" s="171"/>
      <c r="D59" s="13"/>
      <c r="E59" s="13"/>
      <c r="F59" s="13"/>
    </row>
    <row r="60" spans="1:6" s="101" customFormat="1" ht="14.25" customHeight="1">
      <c r="A60" s="197" t="s">
        <v>432</v>
      </c>
      <c r="B60" s="102"/>
      <c r="C60" s="102"/>
      <c r="D60" s="172"/>
      <c r="E60" s="173"/>
      <c r="F60" s="174"/>
    </row>
    <row r="61" spans="1:6" s="1" customFormat="1" ht="12.75">
      <c r="A61" s="200" t="s">
        <v>412</v>
      </c>
      <c r="B61" s="13"/>
      <c r="C61" s="171" t="s">
        <v>692</v>
      </c>
      <c r="D61" s="13">
        <v>1634</v>
      </c>
      <c r="E61" s="13"/>
      <c r="F61" s="450" t="s">
        <v>717</v>
      </c>
    </row>
    <row r="62" spans="1:6" s="1" customFormat="1" ht="12.75">
      <c r="A62" s="200" t="s">
        <v>414</v>
      </c>
      <c r="B62" s="13"/>
      <c r="C62" s="171" t="s">
        <v>693</v>
      </c>
      <c r="D62" s="13">
        <v>476</v>
      </c>
      <c r="E62" s="13"/>
      <c r="F62" s="450" t="s">
        <v>717</v>
      </c>
    </row>
    <row r="63" spans="1:6" s="1" customFormat="1" ht="12.75">
      <c r="A63" s="200" t="s">
        <v>416</v>
      </c>
      <c r="B63" s="13"/>
      <c r="C63" s="171" t="s">
        <v>694</v>
      </c>
      <c r="D63" s="13">
        <v>1101</v>
      </c>
      <c r="E63" s="13"/>
      <c r="F63" s="450" t="s">
        <v>717</v>
      </c>
    </row>
    <row r="64" spans="1:6" s="1" customFormat="1" ht="12.75">
      <c r="A64" s="200" t="s">
        <v>417</v>
      </c>
      <c r="B64" s="13"/>
      <c r="C64" s="171" t="s">
        <v>419</v>
      </c>
      <c r="D64" s="13">
        <v>108</v>
      </c>
      <c r="E64" s="13"/>
      <c r="F64" s="13" t="s">
        <v>717</v>
      </c>
    </row>
    <row r="65" spans="1:6" s="1" customFormat="1" ht="12.75">
      <c r="A65" s="200" t="s">
        <v>418</v>
      </c>
      <c r="B65" s="13"/>
      <c r="C65" s="171"/>
      <c r="D65" s="13"/>
      <c r="E65" s="13"/>
      <c r="F65" s="13"/>
    </row>
    <row r="66" spans="1:6" s="1" customFormat="1" ht="12.75">
      <c r="A66" s="17" t="s">
        <v>419</v>
      </c>
      <c r="B66" s="13"/>
      <c r="C66" s="171"/>
      <c r="D66" s="13"/>
      <c r="E66" s="13"/>
      <c r="F66" s="13"/>
    </row>
    <row r="67" spans="1:6" ht="12.75">
      <c r="A67" s="202"/>
      <c r="B67" s="204"/>
      <c r="C67" s="205" t="s">
        <v>206</v>
      </c>
      <c r="D67" s="17">
        <f>SUM(D40:D66)</f>
        <v>7442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433</v>
      </c>
    </row>
    <row r="71" ht="12.75">
      <c r="A71" s="21"/>
    </row>
    <row r="72" ht="12.75">
      <c r="A72" s="21" t="s">
        <v>434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160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pane ySplit="1" topLeftCell="BM40" activePane="bottomLeft" state="frozen"/>
      <selection pane="topLeft" activeCell="A1" sqref="A1"/>
      <selection pane="bottomLeft" activeCell="E45" sqref="E45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435</v>
      </c>
      <c r="B1" s="429" t="s">
        <v>436</v>
      </c>
      <c r="C1" s="429" t="s">
        <v>435</v>
      </c>
      <c r="D1" s="429" t="s">
        <v>436</v>
      </c>
      <c r="E1" s="430"/>
    </row>
    <row r="2" spans="1:5" s="186" customFormat="1" ht="18">
      <c r="A2" s="431" t="s">
        <v>437</v>
      </c>
      <c r="B2" s="422"/>
      <c r="C2" s="421" t="s">
        <v>438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439</v>
      </c>
      <c r="B6" s="422"/>
      <c r="C6" s="421" t="s">
        <v>438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>
        <f>IF('ф3'!C22=бал!C52,"","ОШИБКА")</f>
      </c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647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647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648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648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680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680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440</v>
      </c>
      <c r="B20" s="422"/>
      <c r="C20" s="421" t="s">
        <v>438</v>
      </c>
      <c r="D20" s="422"/>
      <c r="E20" s="432"/>
    </row>
    <row r="21" spans="1:5" ht="12.75">
      <c r="A21" s="433" t="s">
        <v>649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650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650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662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662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441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441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IF('ф5'!D185=бал!D39,"","ОШИБКА")</f>
      </c>
    </row>
    <row r="32" spans="1:5" ht="12.75">
      <c r="A32" s="433">
        <v>660</v>
      </c>
      <c r="B32" s="423">
        <v>3</v>
      </c>
      <c r="C32" s="423" t="s">
        <v>678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678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679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679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439</v>
      </c>
      <c r="B43" s="422"/>
      <c r="C43" s="421" t="s">
        <v>440</v>
      </c>
      <c r="D43" s="422"/>
      <c r="E43" s="432"/>
    </row>
    <row r="44" spans="1:5" s="427" customFormat="1" ht="77.25" thickBot="1">
      <c r="A44" s="440" t="s">
        <v>680</v>
      </c>
      <c r="B44" s="441" t="s">
        <v>681</v>
      </c>
      <c r="C44" s="442" t="s">
        <v>682</v>
      </c>
      <c r="D44" s="443">
        <v>3</v>
      </c>
      <c r="E44" s="444">
        <f>IF('ф3'!D96-'ф3'!E96='ф5'!C215,"","ОШИБКА")</f>
      </c>
    </row>
    <row r="172" ht="12.75">
      <c r="E172" t="s">
        <v>706</v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D8" sqref="D8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161</v>
      </c>
      <c r="B1" s="256"/>
      <c r="C1" s="256"/>
      <c r="M1"/>
    </row>
    <row r="2" spans="1:13" ht="12.75">
      <c r="A2" s="258" t="s">
        <v>734</v>
      </c>
      <c r="F2" s="256"/>
      <c r="G2" s="256"/>
      <c r="M2"/>
    </row>
    <row r="3" spans="1:13" ht="12.75">
      <c r="A3" s="256"/>
      <c r="F3" s="256" t="s">
        <v>70</v>
      </c>
      <c r="G3" s="256"/>
      <c r="M3"/>
    </row>
    <row r="4" spans="1:13" ht="12.75">
      <c r="A4" s="256" t="s">
        <v>735</v>
      </c>
      <c r="F4" s="256" t="s">
        <v>71</v>
      </c>
      <c r="G4" s="256"/>
      <c r="M4"/>
    </row>
    <row r="5" spans="1:13" ht="12.75">
      <c r="A5" s="256" t="s">
        <v>72</v>
      </c>
      <c r="F5" s="256"/>
      <c r="G5" s="256"/>
      <c r="M5"/>
    </row>
    <row r="6" spans="1:13" ht="12.75">
      <c r="A6" s="256" t="s">
        <v>73</v>
      </c>
      <c r="F6" s="256" t="s">
        <v>724</v>
      </c>
      <c r="G6" s="256"/>
      <c r="M6"/>
    </row>
    <row r="7" spans="1:13" ht="12.75">
      <c r="A7" s="256" t="s">
        <v>709</v>
      </c>
      <c r="F7" s="256" t="s">
        <v>76</v>
      </c>
      <c r="G7" s="256">
        <v>9300</v>
      </c>
      <c r="M7"/>
    </row>
    <row r="8" spans="1:13" ht="12.75">
      <c r="A8" s="256" t="s">
        <v>733</v>
      </c>
      <c r="F8" s="256" t="s">
        <v>448</v>
      </c>
      <c r="G8" s="256"/>
      <c r="M8"/>
    </row>
    <row r="9" spans="1:13" ht="12.75">
      <c r="A9" s="256" t="s">
        <v>78</v>
      </c>
      <c r="F9" s="256">
        <v>47</v>
      </c>
      <c r="G9" s="256">
        <v>14</v>
      </c>
      <c r="M9"/>
    </row>
    <row r="10" spans="1:13" ht="12.75">
      <c r="A10" s="256" t="s">
        <v>79</v>
      </c>
      <c r="F10" s="256" t="s">
        <v>80</v>
      </c>
      <c r="G10" s="256" t="s">
        <v>81</v>
      </c>
      <c r="M10"/>
    </row>
    <row r="11" spans="1:13" ht="12.75">
      <c r="A11" s="256" t="s">
        <v>710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162</v>
      </c>
    </row>
    <row r="15" spans="1:13" ht="39" thickBot="1">
      <c r="A15" s="43"/>
      <c r="B15" s="44"/>
      <c r="C15" s="454" t="s">
        <v>167</v>
      </c>
      <c r="D15" s="454" t="s">
        <v>168</v>
      </c>
      <c r="E15" s="45" t="s">
        <v>163</v>
      </c>
      <c r="F15" s="46"/>
      <c r="G15" s="75" t="s">
        <v>164</v>
      </c>
      <c r="H15" s="76"/>
      <c r="I15" s="456" t="s">
        <v>173</v>
      </c>
      <c r="J15" s="454" t="s">
        <v>174</v>
      </c>
      <c r="K15" s="454" t="s">
        <v>175</v>
      </c>
      <c r="L15" s="454" t="s">
        <v>176</v>
      </c>
      <c r="M15" s="454" t="s">
        <v>177</v>
      </c>
    </row>
    <row r="16" spans="1:13" ht="59.25" customHeight="1" thickBot="1">
      <c r="A16" s="47" t="s">
        <v>165</v>
      </c>
      <c r="B16" s="48" t="s">
        <v>166</v>
      </c>
      <c r="C16" s="455"/>
      <c r="D16" s="455"/>
      <c r="E16" s="93" t="s">
        <v>169</v>
      </c>
      <c r="F16" s="93" t="s">
        <v>170</v>
      </c>
      <c r="G16" s="266" t="s">
        <v>171</v>
      </c>
      <c r="H16" s="94" t="s">
        <v>172</v>
      </c>
      <c r="I16" s="457"/>
      <c r="J16" s="455"/>
      <c r="K16" s="455"/>
      <c r="L16" s="455"/>
      <c r="M16" s="455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178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179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180</v>
      </c>
      <c r="B20" s="56">
        <v>30</v>
      </c>
      <c r="C20" s="57">
        <f>SUM(C22:C34)</f>
        <v>1</v>
      </c>
      <c r="D20" s="58">
        <f aca="true" t="shared" si="0" ref="D20:M20">SUM(D22:D34)</f>
        <v>1356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3655</v>
      </c>
      <c r="J20" s="58">
        <f t="shared" si="0"/>
        <v>2090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181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182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183</v>
      </c>
      <c r="B23" s="63">
        <v>50</v>
      </c>
      <c r="C23" s="10">
        <v>1</v>
      </c>
      <c r="D23" s="10">
        <v>1356</v>
      </c>
      <c r="E23" s="10"/>
      <c r="F23" s="106"/>
      <c r="G23" s="10"/>
      <c r="H23" s="10"/>
      <c r="I23" s="10">
        <v>3655</v>
      </c>
      <c r="J23" s="10">
        <v>2090</v>
      </c>
      <c r="K23" s="10"/>
      <c r="L23" s="10"/>
      <c r="M23" s="29"/>
    </row>
    <row r="24" spans="1:13" ht="12.75">
      <c r="A24" s="62" t="s">
        <v>184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185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186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187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188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189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190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191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192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193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194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195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196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197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198</v>
      </c>
      <c r="B38" s="71"/>
      <c r="C38" s="30">
        <f>SUM(C18+C19+C20+C35+C36+C37)</f>
        <v>1</v>
      </c>
      <c r="D38" s="31">
        <f>SUM(D18+D19+D20+D35+D36+D37)</f>
        <v>1356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3655</v>
      </c>
      <c r="J38" s="31">
        <f t="shared" si="1"/>
        <v>2090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199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200</v>
      </c>
      <c r="B44" s="43"/>
      <c r="C44" s="74" t="s">
        <v>201</v>
      </c>
      <c r="D44" s="74"/>
      <c r="E44" s="74"/>
      <c r="F44" s="75" t="s">
        <v>164</v>
      </c>
      <c r="G44" s="76"/>
      <c r="H44" s="75" t="s">
        <v>202</v>
      </c>
      <c r="I44" s="76"/>
    </row>
    <row r="45" spans="1:9" ht="27" customHeight="1" thickBot="1">
      <c r="A45" s="61"/>
      <c r="B45" s="60" t="s">
        <v>166</v>
      </c>
      <c r="C45" s="77" t="s">
        <v>203</v>
      </c>
      <c r="D45" s="78" t="s">
        <v>204</v>
      </c>
      <c r="E45" s="79"/>
      <c r="F45" s="80"/>
      <c r="G45" s="43"/>
      <c r="H45" s="77"/>
      <c r="I45" s="43"/>
    </row>
    <row r="46" spans="1:9" ht="39" thickBot="1">
      <c r="A46" s="81"/>
      <c r="B46" s="82" t="s">
        <v>205</v>
      </c>
      <c r="C46" s="83"/>
      <c r="D46" s="52" t="s">
        <v>206</v>
      </c>
      <c r="E46" s="49" t="s">
        <v>207</v>
      </c>
      <c r="F46" s="47" t="s">
        <v>208</v>
      </c>
      <c r="G46" s="82" t="s">
        <v>209</v>
      </c>
      <c r="H46" s="84" t="s">
        <v>210</v>
      </c>
      <c r="I46" s="82" t="s">
        <v>211</v>
      </c>
    </row>
    <row r="47" spans="1:9" ht="12.75">
      <c r="A47" s="85" t="s">
        <v>212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213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214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215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216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217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218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219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220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221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222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223</v>
      </c>
      <c r="F60" s="92"/>
      <c r="G60" s="40"/>
      <c r="J60" s="54"/>
      <c r="K60" s="54"/>
      <c r="L60" s="54"/>
    </row>
    <row r="61" spans="1:7" ht="12.75">
      <c r="A61" s="92" t="s">
        <v>224</v>
      </c>
      <c r="B61" s="92"/>
      <c r="C61" s="92"/>
      <c r="D61" s="92"/>
      <c r="E61" s="92"/>
      <c r="F61" s="92"/>
      <c r="G61" s="23"/>
    </row>
    <row r="62" spans="1:7" ht="12.75">
      <c r="A62" s="92" t="s">
        <v>225</v>
      </c>
      <c r="B62" s="92"/>
      <c r="C62" s="92"/>
      <c r="D62" s="92"/>
      <c r="E62" s="92"/>
      <c r="F62" s="92"/>
      <c r="G62" s="23"/>
    </row>
    <row r="63" spans="1:7" ht="12.75">
      <c r="A63" s="92" t="s">
        <v>226</v>
      </c>
      <c r="B63" s="92"/>
      <c r="C63" s="92"/>
      <c r="D63" s="92"/>
      <c r="E63" s="92"/>
      <c r="F63" s="92"/>
      <c r="G63" s="23"/>
    </row>
    <row r="64" spans="1:7" ht="12.75">
      <c r="A64" s="92" t="s">
        <v>227</v>
      </c>
      <c r="B64" s="92"/>
      <c r="C64" s="92"/>
      <c r="D64" s="92"/>
      <c r="E64" s="92"/>
      <c r="F64" s="92"/>
      <c r="G64" s="23"/>
    </row>
    <row r="65" spans="1:7" ht="12.75">
      <c r="A65" s="92" t="s">
        <v>228</v>
      </c>
      <c r="B65" s="92"/>
      <c r="C65" s="92"/>
      <c r="D65" s="92"/>
      <c r="E65" s="92"/>
      <c r="F65" s="92"/>
      <c r="G65" s="41"/>
    </row>
    <row r="67" ht="12.75">
      <c r="A67" s="19" t="s">
        <v>229</v>
      </c>
    </row>
    <row r="68" spans="1:5" ht="12.75">
      <c r="A68" s="19" t="s">
        <v>230</v>
      </c>
      <c r="B68" s="40"/>
      <c r="C68" s="19" t="s">
        <v>231</v>
      </c>
      <c r="D68" s="40"/>
      <c r="E68" s="19" t="s">
        <v>232</v>
      </c>
    </row>
    <row r="69" spans="1:5" ht="12.75">
      <c r="A69" s="19" t="s">
        <v>233</v>
      </c>
      <c r="B69" s="41"/>
      <c r="C69" s="19" t="s">
        <v>231</v>
      </c>
      <c r="D69" s="41"/>
      <c r="E69" s="19" t="s">
        <v>232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160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36">
      <selection activeCell="C34" sqref="C34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444</v>
      </c>
    </row>
    <row r="2" spans="3:4" ht="12.75">
      <c r="C2" s="458" t="s">
        <v>445</v>
      </c>
      <c r="D2" s="458"/>
    </row>
    <row r="3" spans="1:4" ht="12.75">
      <c r="A3" s="320"/>
      <c r="C3" s="458" t="s">
        <v>449</v>
      </c>
      <c r="D3" s="458"/>
    </row>
    <row r="4" spans="1:4" ht="12.75">
      <c r="A4" s="360" t="s">
        <v>452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732</v>
      </c>
      <c r="B6" s="256" t="s">
        <v>453</v>
      </c>
      <c r="C6" s="256"/>
      <c r="D6" s="259" t="s">
        <v>451</v>
      </c>
    </row>
    <row r="7" spans="1:4" ht="12.75">
      <c r="A7" s="256"/>
      <c r="B7" s="256" t="s">
        <v>70</v>
      </c>
      <c r="C7" s="256"/>
      <c r="D7" s="260" t="s">
        <v>731</v>
      </c>
    </row>
    <row r="8" spans="1:4" ht="12.75">
      <c r="A8" s="256" t="s">
        <v>721</v>
      </c>
      <c r="B8" s="256" t="s">
        <v>71</v>
      </c>
      <c r="C8" s="256"/>
      <c r="D8" s="261">
        <v>21696039</v>
      </c>
    </row>
    <row r="9" spans="1:4" ht="12.75">
      <c r="A9" s="256" t="s">
        <v>72</v>
      </c>
      <c r="B9" s="256"/>
      <c r="C9" s="256"/>
      <c r="D9" s="261"/>
    </row>
    <row r="10" spans="1:4" ht="12.75">
      <c r="A10" s="256" t="s">
        <v>73</v>
      </c>
      <c r="B10" s="256" t="s">
        <v>74</v>
      </c>
      <c r="C10" s="256"/>
      <c r="D10" s="262">
        <v>7602062222</v>
      </c>
    </row>
    <row r="11" spans="1:4" ht="12.75">
      <c r="A11" s="256" t="s">
        <v>686</v>
      </c>
      <c r="B11" s="256" t="s">
        <v>76</v>
      </c>
      <c r="C11" s="256"/>
      <c r="D11" s="261" t="s">
        <v>711</v>
      </c>
    </row>
    <row r="12" spans="1:4" ht="12.75">
      <c r="A12" s="256" t="s">
        <v>733</v>
      </c>
      <c r="B12" s="256" t="s">
        <v>448</v>
      </c>
      <c r="C12" s="256"/>
      <c r="D12" s="261" t="s">
        <v>725</v>
      </c>
    </row>
    <row r="13" spans="1:4" ht="12.75">
      <c r="A13" s="256" t="s">
        <v>78</v>
      </c>
      <c r="B13" s="256"/>
      <c r="C13" s="256"/>
      <c r="D13" s="263"/>
    </row>
    <row r="14" spans="1:4" ht="13.5" thickBot="1">
      <c r="A14" s="256" t="s">
        <v>79</v>
      </c>
      <c r="B14" s="256" t="s">
        <v>80</v>
      </c>
      <c r="C14" s="256"/>
      <c r="D14" s="264" t="s">
        <v>81</v>
      </c>
    </row>
    <row r="15" spans="1:4" ht="12.75">
      <c r="A15" s="256" t="s">
        <v>685</v>
      </c>
      <c r="B15" s="256"/>
      <c r="C15" s="256"/>
      <c r="D15" s="256"/>
    </row>
    <row r="16" spans="1:4" ht="12.75">
      <c r="A16" s="256" t="s">
        <v>82</v>
      </c>
      <c r="B16" s="256"/>
      <c r="C16" s="256"/>
      <c r="D16" s="256"/>
    </row>
    <row r="17" spans="1:4" ht="12.75">
      <c r="A17" s="256"/>
      <c r="B17" s="256"/>
      <c r="C17" s="265" t="s">
        <v>83</v>
      </c>
      <c r="D17" s="6"/>
    </row>
    <row r="18" spans="1:4" ht="12.75">
      <c r="A18" s="256"/>
      <c r="B18" s="256"/>
      <c r="C18" s="265" t="s">
        <v>84</v>
      </c>
      <c r="D18" s="6" t="s">
        <v>731</v>
      </c>
    </row>
    <row r="19" spans="1:4" ht="15.75">
      <c r="A19" s="2"/>
      <c r="B19" s="3"/>
      <c r="C19" s="4"/>
      <c r="D19" s="5"/>
    </row>
    <row r="20" spans="1:4" ht="24">
      <c r="A20" s="364" t="s">
        <v>234</v>
      </c>
      <c r="B20" s="236" t="s">
        <v>235</v>
      </c>
      <c r="C20" s="243" t="s">
        <v>236</v>
      </c>
      <c r="D20" s="243" t="s">
        <v>237</v>
      </c>
    </row>
    <row r="21" spans="1:4" ht="49.5">
      <c r="A21" s="187" t="s">
        <v>238</v>
      </c>
      <c r="B21" s="365" t="s">
        <v>543</v>
      </c>
      <c r="C21" s="167">
        <v>59735</v>
      </c>
      <c r="D21" s="167">
        <v>49926</v>
      </c>
    </row>
    <row r="22" spans="1:4" ht="25.5">
      <c r="A22" s="210" t="s">
        <v>239</v>
      </c>
      <c r="B22" s="365" t="s">
        <v>544</v>
      </c>
      <c r="C22" s="167">
        <v>57965</v>
      </c>
      <c r="D22" s="167">
        <v>47858</v>
      </c>
    </row>
    <row r="23" spans="1:4" ht="12.75">
      <c r="A23" s="119" t="s">
        <v>240</v>
      </c>
      <c r="B23" s="366" t="s">
        <v>545</v>
      </c>
      <c r="C23" s="7">
        <f>C21-C22</f>
        <v>1770</v>
      </c>
      <c r="D23" s="7">
        <f>D21-D22</f>
        <v>2068</v>
      </c>
    </row>
    <row r="24" spans="1:4" ht="12.75">
      <c r="A24" s="367" t="s">
        <v>241</v>
      </c>
      <c r="B24" s="368" t="s">
        <v>546</v>
      </c>
      <c r="C24" s="6"/>
      <c r="D24" s="6"/>
    </row>
    <row r="25" spans="1:4" ht="12.75">
      <c r="A25" s="367" t="s">
        <v>242</v>
      </c>
      <c r="B25" s="368" t="s">
        <v>547</v>
      </c>
      <c r="C25" s="6"/>
      <c r="D25" s="6"/>
    </row>
    <row r="26" spans="1:4" ht="12.75">
      <c r="A26" s="119" t="s">
        <v>442</v>
      </c>
      <c r="B26" s="366" t="s">
        <v>548</v>
      </c>
      <c r="C26" s="7">
        <f>C21-C22-C24-C25</f>
        <v>1770</v>
      </c>
      <c r="D26" s="7">
        <f>D21-D22-D24-D25</f>
        <v>2068</v>
      </c>
    </row>
    <row r="27" spans="1:4" ht="25.5">
      <c r="A27" s="187" t="s">
        <v>243</v>
      </c>
      <c r="B27" s="365" t="s">
        <v>549</v>
      </c>
      <c r="C27" s="167"/>
      <c r="D27" s="167"/>
    </row>
    <row r="28" spans="1:4" ht="12.75">
      <c r="A28" s="367" t="s">
        <v>244</v>
      </c>
      <c r="B28" s="368" t="s">
        <v>550</v>
      </c>
      <c r="C28" s="6"/>
      <c r="D28" s="6"/>
    </row>
    <row r="29" spans="1:4" ht="12.75">
      <c r="A29" s="367" t="s">
        <v>245</v>
      </c>
      <c r="B29" s="368" t="s">
        <v>551</v>
      </c>
      <c r="C29" s="6"/>
      <c r="D29" s="6"/>
    </row>
    <row r="30" spans="1:4" ht="12.75">
      <c r="A30" s="367" t="s">
        <v>246</v>
      </c>
      <c r="B30" s="368" t="s">
        <v>552</v>
      </c>
      <c r="C30" s="6"/>
      <c r="D30" s="6"/>
    </row>
    <row r="31" spans="1:4" ht="12.75">
      <c r="A31" s="367" t="s">
        <v>247</v>
      </c>
      <c r="B31" s="368">
        <v>100</v>
      </c>
      <c r="C31" s="6"/>
      <c r="D31" s="6"/>
    </row>
    <row r="32" spans="1:4" ht="12.75">
      <c r="A32" s="121" t="s">
        <v>248</v>
      </c>
      <c r="B32" s="369">
        <v>120</v>
      </c>
      <c r="C32" s="167">
        <v>119</v>
      </c>
      <c r="D32" s="167">
        <v>105</v>
      </c>
    </row>
    <row r="33" spans="1:4" ht="12.75">
      <c r="A33" s="367" t="s">
        <v>249</v>
      </c>
      <c r="B33" s="370">
        <v>130</v>
      </c>
      <c r="C33" s="6">
        <v>533</v>
      </c>
      <c r="D33" s="6">
        <v>718</v>
      </c>
    </row>
    <row r="34" spans="1:4" ht="25.5">
      <c r="A34" s="238" t="s">
        <v>443</v>
      </c>
      <c r="B34" s="371">
        <v>140</v>
      </c>
      <c r="C34" s="7">
        <f>C26+C27-C28+C29+C30-C31+C32-C33</f>
        <v>1356</v>
      </c>
      <c r="D34" s="7">
        <f>D26+D27-D28+D29+D30-D31+D32-D33</f>
        <v>1455</v>
      </c>
    </row>
    <row r="35" spans="1:4" ht="12.75">
      <c r="A35" s="367" t="s">
        <v>94</v>
      </c>
      <c r="B35" s="370" t="s">
        <v>553</v>
      </c>
      <c r="C35" s="6">
        <v>3</v>
      </c>
      <c r="D35" s="6">
        <v>-53</v>
      </c>
    </row>
    <row r="36" spans="1:4" ht="12.75">
      <c r="A36" s="367" t="s">
        <v>130</v>
      </c>
      <c r="B36" s="370" t="s">
        <v>554</v>
      </c>
      <c r="C36" s="6">
        <v>1</v>
      </c>
      <c r="D36" s="6"/>
    </row>
    <row r="37" spans="1:4" ht="12.75">
      <c r="A37" s="210" t="s">
        <v>250</v>
      </c>
      <c r="B37" s="369" t="s">
        <v>555</v>
      </c>
      <c r="C37" s="167">
        <v>464</v>
      </c>
      <c r="D37" s="167">
        <v>487</v>
      </c>
    </row>
    <row r="38" spans="1:4" ht="24.75" customHeight="1">
      <c r="A38" s="121" t="s">
        <v>251</v>
      </c>
      <c r="B38" s="369"/>
      <c r="C38" s="167">
        <v>254</v>
      </c>
      <c r="D38" s="167">
        <v>2</v>
      </c>
    </row>
    <row r="39" spans="1:4" ht="12.75">
      <c r="A39" s="211" t="s">
        <v>252</v>
      </c>
      <c r="B39" s="369" t="s">
        <v>556</v>
      </c>
      <c r="C39" s="167">
        <v>640</v>
      </c>
      <c r="D39" s="167">
        <v>913</v>
      </c>
    </row>
    <row r="40" spans="1:9" ht="12.75">
      <c r="A40" s="121" t="s">
        <v>253</v>
      </c>
      <c r="B40" s="369"/>
      <c r="C40" s="167"/>
      <c r="D40" s="167"/>
      <c r="I40" s="24"/>
    </row>
    <row r="41" spans="1:4" ht="12.75">
      <c r="A41" s="121" t="s">
        <v>254</v>
      </c>
      <c r="B41" s="369" t="s">
        <v>557</v>
      </c>
      <c r="C41" s="167">
        <v>137</v>
      </c>
      <c r="D41" s="167">
        <v>192</v>
      </c>
    </row>
    <row r="42" spans="1:4" ht="12.75">
      <c r="A42" s="121" t="s">
        <v>255</v>
      </c>
      <c r="B42" s="369"/>
      <c r="C42" s="167"/>
      <c r="D42" s="167"/>
    </row>
    <row r="43" spans="1:4" ht="12.75">
      <c r="A43" s="122" t="s">
        <v>256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257</v>
      </c>
      <c r="B45" s="241"/>
      <c r="C45" s="241"/>
      <c r="D45" s="241"/>
      <c r="E45" s="241"/>
    </row>
    <row r="46" spans="1:6" ht="12.75">
      <c r="A46" s="372"/>
      <c r="B46" s="373"/>
      <c r="C46" s="125" t="s">
        <v>258</v>
      </c>
      <c r="D46" s="124"/>
      <c r="E46" s="123" t="s">
        <v>259</v>
      </c>
      <c r="F46" s="124"/>
    </row>
    <row r="47" spans="1:6" ht="12.75">
      <c r="A47" s="374" t="s">
        <v>260</v>
      </c>
      <c r="B47" s="375"/>
      <c r="C47" s="129" t="s">
        <v>261</v>
      </c>
      <c r="D47" s="129" t="s">
        <v>262</v>
      </c>
      <c r="E47" s="129" t="s">
        <v>261</v>
      </c>
      <c r="F47" s="129" t="s">
        <v>262</v>
      </c>
    </row>
    <row r="48" spans="1:6" ht="38.25">
      <c r="A48" s="127" t="s">
        <v>263</v>
      </c>
      <c r="B48" s="244"/>
      <c r="C48" s="13"/>
      <c r="D48" s="13"/>
      <c r="E48" s="13"/>
      <c r="F48" s="13"/>
    </row>
    <row r="49" spans="1:6" ht="12.75">
      <c r="A49" s="376" t="s">
        <v>264</v>
      </c>
      <c r="B49" s="244"/>
      <c r="C49" s="13"/>
      <c r="D49" s="13"/>
      <c r="E49" s="13"/>
      <c r="F49" s="13"/>
    </row>
    <row r="50" spans="1:6" ht="25.5">
      <c r="A50" s="128" t="s">
        <v>265</v>
      </c>
      <c r="B50" s="244"/>
      <c r="C50" s="13"/>
      <c r="D50" s="13"/>
      <c r="E50" s="13"/>
      <c r="F50" s="13"/>
    </row>
    <row r="51" spans="1:6" ht="12.75">
      <c r="A51" s="128" t="s">
        <v>266</v>
      </c>
      <c r="B51" s="244"/>
      <c r="C51" s="13"/>
      <c r="D51" s="13"/>
      <c r="E51" s="13"/>
      <c r="F51" s="13"/>
    </row>
    <row r="52" spans="1:6" ht="25.5">
      <c r="A52" s="128" t="s">
        <v>267</v>
      </c>
      <c r="B52" s="244"/>
      <c r="C52" s="239"/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158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159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160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64">
      <selection activeCell="F74" sqref="F74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444</v>
      </c>
    </row>
    <row r="2" spans="1:7" ht="15">
      <c r="A2" s="267"/>
      <c r="B2" s="271"/>
      <c r="C2" s="267"/>
      <c r="D2" s="267"/>
      <c r="E2" s="459" t="s">
        <v>445</v>
      </c>
      <c r="F2" s="459"/>
      <c r="G2" s="459"/>
    </row>
    <row r="3" spans="1:7" ht="15">
      <c r="A3" s="270"/>
      <c r="B3" s="271"/>
      <c r="C3" s="267"/>
      <c r="D3" s="267"/>
      <c r="E3" s="267"/>
      <c r="F3" s="459" t="s">
        <v>449</v>
      </c>
      <c r="G3" s="459"/>
    </row>
    <row r="4" spans="2:7" ht="15">
      <c r="B4" s="379" t="s">
        <v>456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736</v>
      </c>
      <c r="B6" s="271"/>
      <c r="C6" s="272"/>
      <c r="D6" s="267"/>
      <c r="E6" s="272" t="s">
        <v>454</v>
      </c>
      <c r="F6" s="267"/>
      <c r="G6" s="275" t="s">
        <v>455</v>
      </c>
    </row>
    <row r="7" spans="1:7" ht="14.25">
      <c r="A7" s="272"/>
      <c r="B7" s="271"/>
      <c r="C7" s="272"/>
      <c r="D7" s="267"/>
      <c r="E7" s="272" t="s">
        <v>70</v>
      </c>
      <c r="F7" s="267"/>
      <c r="G7" s="276" t="s">
        <v>731</v>
      </c>
    </row>
    <row r="8" spans="1:7" ht="14.25">
      <c r="A8" s="272" t="s">
        <v>737</v>
      </c>
      <c r="B8" s="271"/>
      <c r="C8" s="272"/>
      <c r="D8" s="267"/>
      <c r="E8" s="272" t="s">
        <v>71</v>
      </c>
      <c r="F8" s="267"/>
      <c r="G8" s="277">
        <v>21696039</v>
      </c>
    </row>
    <row r="9" spans="1:7" ht="14.25">
      <c r="A9" s="272" t="s">
        <v>72</v>
      </c>
      <c r="B9" s="271"/>
      <c r="C9" s="272"/>
      <c r="D9" s="267"/>
      <c r="E9" s="272"/>
      <c r="F9" s="267"/>
      <c r="G9" s="277"/>
    </row>
    <row r="10" spans="1:7" ht="14.25">
      <c r="A10" s="272" t="s">
        <v>738</v>
      </c>
      <c r="B10" s="271"/>
      <c r="C10" s="272"/>
      <c r="D10" s="267"/>
      <c r="E10" s="272" t="s">
        <v>74</v>
      </c>
      <c r="F10" s="267"/>
      <c r="G10" s="278"/>
    </row>
    <row r="11" spans="1:7" ht="14.25">
      <c r="A11" s="272" t="s">
        <v>75</v>
      </c>
      <c r="B11" s="271"/>
      <c r="C11" s="272"/>
      <c r="D11" s="267"/>
      <c r="E11" s="272" t="s">
        <v>76</v>
      </c>
      <c r="F11" s="267"/>
      <c r="G11" s="277">
        <v>9300</v>
      </c>
    </row>
    <row r="12" spans="1:7" ht="14.25">
      <c r="A12" s="272" t="s">
        <v>688</v>
      </c>
      <c r="B12" s="271"/>
      <c r="C12" s="272"/>
      <c r="D12" s="267"/>
      <c r="E12" s="272" t="s">
        <v>448</v>
      </c>
      <c r="F12" s="267"/>
      <c r="G12" s="277" t="s">
        <v>695</v>
      </c>
    </row>
    <row r="13" spans="1:7" ht="14.25">
      <c r="A13" s="272" t="s">
        <v>739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79</v>
      </c>
      <c r="B14" s="271"/>
      <c r="C14" s="272"/>
      <c r="D14" s="267"/>
      <c r="E14" s="272" t="s">
        <v>80</v>
      </c>
      <c r="F14" s="267"/>
      <c r="G14" s="280" t="s">
        <v>81</v>
      </c>
    </row>
    <row r="15" spans="1:7" ht="14.25">
      <c r="A15" s="272" t="s">
        <v>689</v>
      </c>
      <c r="B15" s="281"/>
      <c r="C15" s="272"/>
      <c r="D15" s="272"/>
      <c r="E15" s="267"/>
      <c r="F15" s="267"/>
      <c r="G15" s="267"/>
    </row>
    <row r="16" spans="1:7" ht="14.25">
      <c r="A16" s="272" t="s">
        <v>82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83</v>
      </c>
      <c r="G17" s="282"/>
    </row>
    <row r="18" spans="1:7" ht="14.25">
      <c r="A18" s="272"/>
      <c r="B18" s="281"/>
      <c r="C18" s="267"/>
      <c r="D18" s="267"/>
      <c r="E18" s="267"/>
      <c r="F18" s="281" t="s">
        <v>84</v>
      </c>
      <c r="G18" s="282" t="s">
        <v>731</v>
      </c>
    </row>
    <row r="20" spans="1:7" ht="16.5" thickBot="1">
      <c r="A20" s="213"/>
      <c r="B20" s="380" t="s">
        <v>268</v>
      </c>
      <c r="C20" s="64"/>
      <c r="D20" s="64"/>
      <c r="E20" s="215"/>
      <c r="F20" s="120"/>
      <c r="G20" s="120"/>
    </row>
    <row r="21" spans="1:7" ht="38.25">
      <c r="A21" s="216" t="s">
        <v>260</v>
      </c>
      <c r="B21" s="381" t="s">
        <v>235</v>
      </c>
      <c r="C21" s="216" t="s">
        <v>120</v>
      </c>
      <c r="D21" s="216" t="s">
        <v>122</v>
      </c>
      <c r="E21" s="216" t="s">
        <v>123</v>
      </c>
      <c r="F21" s="216" t="s">
        <v>269</v>
      </c>
      <c r="G21" s="217" t="s">
        <v>220</v>
      </c>
    </row>
    <row r="22" spans="1:7" ht="43.5" customHeight="1">
      <c r="A22" s="219" t="s">
        <v>270</v>
      </c>
      <c r="B22" s="382" t="s">
        <v>543</v>
      </c>
      <c r="C22" s="245">
        <v>292</v>
      </c>
      <c r="D22" s="218">
        <v>828</v>
      </c>
      <c r="E22" s="218"/>
      <c r="F22" s="218">
        <v>1619</v>
      </c>
      <c r="G22" s="226">
        <v>2739</v>
      </c>
    </row>
    <row r="23" spans="1:7" ht="31.5" customHeight="1">
      <c r="A23" s="219" t="s">
        <v>271</v>
      </c>
      <c r="B23" s="382"/>
      <c r="C23" s="245"/>
      <c r="D23" s="218"/>
      <c r="E23" s="218"/>
      <c r="F23" s="218"/>
      <c r="G23" s="226"/>
    </row>
    <row r="24" spans="1:7" ht="12.75">
      <c r="A24" s="219" t="s">
        <v>272</v>
      </c>
      <c r="B24" s="382" t="s">
        <v>558</v>
      </c>
      <c r="C24" s="445" t="s">
        <v>127</v>
      </c>
      <c r="D24" s="445" t="s">
        <v>127</v>
      </c>
      <c r="E24" s="445" t="s">
        <v>127</v>
      </c>
      <c r="F24" s="218"/>
      <c r="G24" s="226"/>
    </row>
    <row r="25" spans="1:7" ht="25.5">
      <c r="A25" s="219" t="s">
        <v>273</v>
      </c>
      <c r="B25" s="382" t="s">
        <v>559</v>
      </c>
      <c r="C25" s="445" t="s">
        <v>127</v>
      </c>
      <c r="D25" s="218"/>
      <c r="E25" s="445" t="s">
        <v>127</v>
      </c>
      <c r="F25" s="218"/>
      <c r="G25" s="226"/>
    </row>
    <row r="26" spans="1:7" ht="12.75">
      <c r="A26" s="219"/>
      <c r="B26" s="382"/>
      <c r="C26" s="445" t="s">
        <v>127</v>
      </c>
      <c r="D26" s="218"/>
      <c r="E26" s="218"/>
      <c r="F26" s="218"/>
      <c r="G26" s="226"/>
    </row>
    <row r="27" spans="1:7" ht="25.5">
      <c r="A27" s="219" t="s">
        <v>274</v>
      </c>
      <c r="B27" s="382" t="s">
        <v>544</v>
      </c>
      <c r="C27" s="245">
        <v>292</v>
      </c>
      <c r="D27" s="218">
        <v>828</v>
      </c>
      <c r="E27" s="218"/>
      <c r="F27" s="218">
        <v>1619</v>
      </c>
      <c r="G27" s="226">
        <v>2739</v>
      </c>
    </row>
    <row r="28" spans="1:7" ht="25.5">
      <c r="A28" s="219" t="s">
        <v>275</v>
      </c>
      <c r="B28" s="382" t="s">
        <v>560</v>
      </c>
      <c r="C28" s="445" t="s">
        <v>127</v>
      </c>
      <c r="D28" s="218"/>
      <c r="E28" s="445" t="s">
        <v>127</v>
      </c>
      <c r="F28" s="445" t="s">
        <v>127</v>
      </c>
      <c r="G28" s="226"/>
    </row>
    <row r="29" spans="1:7" ht="12.75">
      <c r="A29" s="219" t="s">
        <v>276</v>
      </c>
      <c r="B29" s="382" t="s">
        <v>561</v>
      </c>
      <c r="C29" s="445" t="s">
        <v>127</v>
      </c>
      <c r="D29" s="445" t="s">
        <v>127</v>
      </c>
      <c r="E29" s="445" t="s">
        <v>127</v>
      </c>
      <c r="F29" s="218">
        <v>913</v>
      </c>
      <c r="G29" s="226">
        <v>913</v>
      </c>
    </row>
    <row r="30" spans="1:7" ht="12.75">
      <c r="A30" s="219" t="s">
        <v>277</v>
      </c>
      <c r="B30" s="382" t="s">
        <v>562</v>
      </c>
      <c r="C30" s="445" t="s">
        <v>127</v>
      </c>
      <c r="D30" s="445" t="s">
        <v>127</v>
      </c>
      <c r="E30" s="445" t="s">
        <v>127</v>
      </c>
      <c r="F30" s="218"/>
      <c r="G30" s="226"/>
    </row>
    <row r="31" spans="1:7" ht="12.75">
      <c r="A31" s="219" t="s">
        <v>278</v>
      </c>
      <c r="B31" s="382" t="s">
        <v>546</v>
      </c>
      <c r="C31" s="445" t="s">
        <v>127</v>
      </c>
      <c r="D31" s="445" t="s">
        <v>127</v>
      </c>
      <c r="E31" s="218">
        <v>27</v>
      </c>
      <c r="F31" s="218">
        <v>-27</v>
      </c>
      <c r="G31" s="226"/>
    </row>
    <row r="32" spans="1:7" ht="25.5">
      <c r="A32" s="219" t="s">
        <v>279</v>
      </c>
      <c r="B32" s="382"/>
      <c r="C32" s="245"/>
      <c r="D32" s="218"/>
      <c r="E32" s="218"/>
      <c r="F32" s="218"/>
      <c r="G32" s="226"/>
    </row>
    <row r="33" spans="1:7" ht="25.5">
      <c r="A33" s="219" t="s">
        <v>280</v>
      </c>
      <c r="B33" s="382" t="s">
        <v>563</v>
      </c>
      <c r="C33" s="245"/>
      <c r="D33" s="445" t="s">
        <v>127</v>
      </c>
      <c r="E33" s="445" t="s">
        <v>127</v>
      </c>
      <c r="F33" s="445" t="s">
        <v>127</v>
      </c>
      <c r="G33" s="226"/>
    </row>
    <row r="34" spans="1:7" ht="25.5">
      <c r="A34" s="219" t="s">
        <v>281</v>
      </c>
      <c r="B34" s="382" t="s">
        <v>564</v>
      </c>
      <c r="C34" s="245"/>
      <c r="D34" s="445" t="s">
        <v>127</v>
      </c>
      <c r="E34" s="445" t="s">
        <v>127</v>
      </c>
      <c r="F34" s="445" t="s">
        <v>127</v>
      </c>
      <c r="G34" s="226"/>
    </row>
    <row r="35" spans="1:7" ht="25.5">
      <c r="A35" s="219" t="s">
        <v>282</v>
      </c>
      <c r="B35" s="382" t="s">
        <v>565</v>
      </c>
      <c r="C35" s="245"/>
      <c r="D35" s="445" t="s">
        <v>127</v>
      </c>
      <c r="E35" s="445" t="s">
        <v>127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>
        <v>28</v>
      </c>
      <c r="G36" s="226">
        <v>28</v>
      </c>
    </row>
    <row r="37" spans="1:7" ht="25.5">
      <c r="A37" s="219" t="s">
        <v>283</v>
      </c>
      <c r="B37" s="382"/>
      <c r="C37" s="245"/>
      <c r="D37" s="218"/>
      <c r="E37" s="218"/>
      <c r="F37" s="218"/>
      <c r="G37" s="226"/>
    </row>
    <row r="38" spans="1:7" ht="12.75">
      <c r="A38" s="219" t="s">
        <v>284</v>
      </c>
      <c r="B38" s="382" t="s">
        <v>566</v>
      </c>
      <c r="C38" s="245"/>
      <c r="D38" s="445" t="s">
        <v>127</v>
      </c>
      <c r="E38" s="445" t="s">
        <v>127</v>
      </c>
      <c r="F38" s="445" t="s">
        <v>127</v>
      </c>
      <c r="G38" s="226"/>
    </row>
    <row r="39" spans="1:7" ht="12.75">
      <c r="A39" s="219" t="s">
        <v>285</v>
      </c>
      <c r="B39" s="382" t="s">
        <v>567</v>
      </c>
      <c r="C39" s="245"/>
      <c r="D39" s="445" t="s">
        <v>127</v>
      </c>
      <c r="E39" s="445" t="s">
        <v>127</v>
      </c>
      <c r="F39" s="445" t="s">
        <v>127</v>
      </c>
      <c r="G39" s="226"/>
    </row>
    <row r="40" spans="1:7" ht="25.5">
      <c r="A40" s="219" t="s">
        <v>282</v>
      </c>
      <c r="B40" s="382" t="s">
        <v>568</v>
      </c>
      <c r="C40" s="245"/>
      <c r="D40" s="445" t="s">
        <v>127</v>
      </c>
      <c r="E40" s="445" t="s">
        <v>127</v>
      </c>
      <c r="F40" s="218"/>
      <c r="G40" s="226"/>
    </row>
    <row r="41" spans="1:7" ht="12.75">
      <c r="A41" s="219"/>
      <c r="B41" s="382"/>
      <c r="C41" s="245"/>
      <c r="D41" s="218"/>
      <c r="E41" s="218">
        <v>-27</v>
      </c>
      <c r="F41" s="218"/>
      <c r="G41" s="226">
        <v>-27</v>
      </c>
    </row>
    <row r="42" spans="1:7" ht="25.5">
      <c r="A42" s="219" t="s">
        <v>286</v>
      </c>
      <c r="B42" s="382" t="s">
        <v>549</v>
      </c>
      <c r="C42" s="245">
        <v>292</v>
      </c>
      <c r="D42" s="218">
        <v>828</v>
      </c>
      <c r="E42" s="218"/>
      <c r="F42" s="218">
        <v>2533</v>
      </c>
      <c r="G42" s="226">
        <v>3653</v>
      </c>
    </row>
    <row r="43" spans="1:7" ht="25.5">
      <c r="A43" s="219" t="s">
        <v>287</v>
      </c>
      <c r="B43" s="382"/>
      <c r="C43" s="245"/>
      <c r="D43" s="218"/>
      <c r="E43" s="218"/>
      <c r="F43" s="218"/>
      <c r="G43" s="226"/>
    </row>
    <row r="44" spans="1:7" ht="12.75">
      <c r="A44" s="219" t="s">
        <v>272</v>
      </c>
      <c r="B44" s="382" t="s">
        <v>569</v>
      </c>
      <c r="C44" s="445" t="s">
        <v>127</v>
      </c>
      <c r="D44" s="445" t="s">
        <v>127</v>
      </c>
      <c r="E44" s="445" t="s">
        <v>127</v>
      </c>
      <c r="F44" s="218"/>
      <c r="G44" s="226"/>
    </row>
    <row r="45" spans="1:7" ht="25.5">
      <c r="A45" s="219" t="s">
        <v>273</v>
      </c>
      <c r="B45" s="382" t="s">
        <v>570</v>
      </c>
      <c r="C45" s="445" t="s">
        <v>127</v>
      </c>
      <c r="D45" s="218"/>
      <c r="E45" s="445" t="s">
        <v>127</v>
      </c>
      <c r="F45" s="218"/>
      <c r="G45" s="226"/>
    </row>
    <row r="46" spans="1:7" ht="12.75">
      <c r="A46" s="219"/>
      <c r="B46" s="382"/>
      <c r="C46" s="445" t="s">
        <v>127</v>
      </c>
      <c r="D46" s="218"/>
      <c r="E46" s="218"/>
      <c r="F46" s="218"/>
      <c r="G46" s="226"/>
    </row>
    <row r="47" spans="1:7" ht="25.5">
      <c r="A47" s="219" t="s">
        <v>288</v>
      </c>
      <c r="B47" s="382" t="s">
        <v>571</v>
      </c>
      <c r="C47" s="245">
        <v>292</v>
      </c>
      <c r="D47" s="218">
        <v>828</v>
      </c>
      <c r="E47" s="218"/>
      <c r="F47" s="218">
        <v>2533</v>
      </c>
      <c r="G47" s="226">
        <v>3653</v>
      </c>
    </row>
    <row r="48" spans="1:7" ht="25.5">
      <c r="A48" s="219" t="s">
        <v>275</v>
      </c>
      <c r="B48" s="382" t="s">
        <v>572</v>
      </c>
      <c r="C48" s="445" t="s">
        <v>127</v>
      </c>
      <c r="D48" s="218"/>
      <c r="E48" s="445" t="s">
        <v>127</v>
      </c>
      <c r="F48" s="445" t="s">
        <v>127</v>
      </c>
      <c r="G48" s="226"/>
    </row>
    <row r="49" spans="1:7" ht="12.75">
      <c r="A49" s="219" t="s">
        <v>276</v>
      </c>
      <c r="B49" s="382" t="s">
        <v>573</v>
      </c>
      <c r="C49" s="445" t="s">
        <v>127</v>
      </c>
      <c r="D49" s="445" t="s">
        <v>127</v>
      </c>
      <c r="E49" s="445" t="s">
        <v>127</v>
      </c>
      <c r="F49" s="218">
        <v>640</v>
      </c>
      <c r="G49" s="226">
        <v>640</v>
      </c>
    </row>
    <row r="50" spans="1:7" ht="12.75">
      <c r="A50" s="219" t="s">
        <v>277</v>
      </c>
      <c r="B50" s="382" t="s">
        <v>574</v>
      </c>
      <c r="C50" s="445" t="s">
        <v>127</v>
      </c>
      <c r="D50" s="445" t="s">
        <v>127</v>
      </c>
      <c r="E50" s="445" t="s">
        <v>127</v>
      </c>
      <c r="F50" s="218"/>
      <c r="G50" s="226"/>
    </row>
    <row r="51" spans="1:7" ht="12.75">
      <c r="A51" s="219" t="s">
        <v>278</v>
      </c>
      <c r="B51" s="382" t="s">
        <v>575</v>
      </c>
      <c r="C51" s="445" t="s">
        <v>127</v>
      </c>
      <c r="D51" s="445" t="s">
        <v>127</v>
      </c>
      <c r="E51" s="218">
        <v>32</v>
      </c>
      <c r="F51" s="218">
        <v>-32</v>
      </c>
      <c r="G51" s="226"/>
    </row>
    <row r="52" spans="1:7" ht="25.5">
      <c r="A52" s="219" t="s">
        <v>279</v>
      </c>
      <c r="B52" s="382"/>
      <c r="C52" s="245"/>
      <c r="D52" s="218"/>
      <c r="E52" s="218"/>
      <c r="F52" s="218"/>
      <c r="G52" s="226"/>
    </row>
    <row r="53" spans="1:7" ht="25.5">
      <c r="A53" s="219" t="s">
        <v>280</v>
      </c>
      <c r="B53" s="382" t="s">
        <v>576</v>
      </c>
      <c r="C53" s="245"/>
      <c r="D53" s="445" t="s">
        <v>127</v>
      </c>
      <c r="E53" s="445" t="s">
        <v>127</v>
      </c>
      <c r="F53" s="445" t="s">
        <v>127</v>
      </c>
      <c r="G53" s="226"/>
    </row>
    <row r="54" spans="1:7" ht="25.5">
      <c r="A54" s="219" t="s">
        <v>281</v>
      </c>
      <c r="B54" s="382" t="s">
        <v>577</v>
      </c>
      <c r="C54" s="245"/>
      <c r="D54" s="445" t="s">
        <v>127</v>
      </c>
      <c r="E54" s="445" t="s">
        <v>127</v>
      </c>
      <c r="F54" s="445" t="s">
        <v>127</v>
      </c>
      <c r="G54" s="226"/>
    </row>
    <row r="55" spans="1:7" ht="25.5">
      <c r="A55" s="219" t="s">
        <v>282</v>
      </c>
      <c r="B55" s="382" t="s">
        <v>578</v>
      </c>
      <c r="C55" s="245">
        <v>4890</v>
      </c>
      <c r="D55" s="445" t="s">
        <v>127</v>
      </c>
      <c r="E55" s="445" t="s">
        <v>127</v>
      </c>
      <c r="F55" s="218"/>
      <c r="G55" s="226">
        <v>4890</v>
      </c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283</v>
      </c>
      <c r="B57" s="382"/>
      <c r="C57" s="245"/>
      <c r="D57" s="218"/>
      <c r="E57" s="218"/>
      <c r="F57" s="218"/>
      <c r="G57" s="226"/>
    </row>
    <row r="58" spans="1:7" ht="12.75">
      <c r="A58" s="219" t="s">
        <v>284</v>
      </c>
      <c r="B58" s="382" t="s">
        <v>579</v>
      </c>
      <c r="C58" s="245"/>
      <c r="D58" s="445" t="s">
        <v>127</v>
      </c>
      <c r="E58" s="445" t="s">
        <v>127</v>
      </c>
      <c r="F58" s="445" t="s">
        <v>127</v>
      </c>
      <c r="G58" s="226"/>
    </row>
    <row r="59" spans="1:7" ht="12.75">
      <c r="A59" s="219" t="s">
        <v>285</v>
      </c>
      <c r="B59" s="382" t="s">
        <v>580</v>
      </c>
      <c r="C59" s="245"/>
      <c r="D59" s="445" t="s">
        <v>127</v>
      </c>
      <c r="E59" s="445" t="s">
        <v>127</v>
      </c>
      <c r="F59" s="445" t="s">
        <v>127</v>
      </c>
      <c r="G59" s="226"/>
    </row>
    <row r="60" spans="1:7" ht="25.5">
      <c r="A60" s="219" t="s">
        <v>282</v>
      </c>
      <c r="B60" s="382" t="s">
        <v>581</v>
      </c>
      <c r="C60" s="245"/>
      <c r="D60" s="445" t="s">
        <v>127</v>
      </c>
      <c r="E60" s="445" t="s">
        <v>127</v>
      </c>
      <c r="F60" s="218"/>
      <c r="G60" s="226"/>
    </row>
    <row r="61" spans="1:7" ht="12.75">
      <c r="A61" s="219"/>
      <c r="B61" s="382"/>
      <c r="C61" s="245"/>
      <c r="D61" s="218">
        <v>-828</v>
      </c>
      <c r="E61" s="218"/>
      <c r="F61" s="218">
        <v>-2533</v>
      </c>
      <c r="G61" s="226">
        <v>-3361</v>
      </c>
    </row>
    <row r="62" spans="1:7" ht="25.5">
      <c r="A62" s="219" t="s">
        <v>289</v>
      </c>
      <c r="B62" s="382" t="s">
        <v>582</v>
      </c>
      <c r="C62" s="245">
        <v>5182</v>
      </c>
      <c r="D62" s="218"/>
      <c r="E62" s="218">
        <v>32</v>
      </c>
      <c r="F62" s="218">
        <v>608</v>
      </c>
      <c r="G62" s="226">
        <v>5822</v>
      </c>
    </row>
    <row r="63" spans="1:7" ht="16.5" thickBot="1">
      <c r="A63" s="221"/>
      <c r="B63" s="383" t="s">
        <v>290</v>
      </c>
      <c r="C63" s="246"/>
      <c r="D63" s="32"/>
      <c r="E63" s="32"/>
      <c r="F63" s="32"/>
      <c r="G63" s="32"/>
    </row>
    <row r="64" spans="1:7" ht="25.5">
      <c r="A64" s="216" t="s">
        <v>260</v>
      </c>
      <c r="B64" s="384" t="s">
        <v>235</v>
      </c>
      <c r="C64" s="216" t="s">
        <v>291</v>
      </c>
      <c r="D64" s="216" t="s">
        <v>292</v>
      </c>
      <c r="E64" s="216" t="s">
        <v>293</v>
      </c>
      <c r="F64" s="217" t="s">
        <v>291</v>
      </c>
      <c r="G64" s="10"/>
    </row>
    <row r="65" spans="1:7" ht="45.75" customHeight="1">
      <c r="A65" s="219" t="s">
        <v>646</v>
      </c>
      <c r="B65" s="382"/>
      <c r="C65" s="245"/>
      <c r="D65" s="218"/>
      <c r="E65" s="218"/>
      <c r="F65" s="226"/>
      <c r="G65" s="10"/>
    </row>
    <row r="66" spans="1:7" ht="12.75">
      <c r="A66" s="417" t="s">
        <v>294</v>
      </c>
      <c r="B66" s="382"/>
      <c r="C66" s="245"/>
      <c r="D66" s="218"/>
      <c r="E66" s="218"/>
      <c r="F66" s="226"/>
      <c r="G66" s="10"/>
    </row>
    <row r="67" spans="1:7" ht="12.75">
      <c r="A67" s="219" t="s">
        <v>295</v>
      </c>
      <c r="B67" s="382"/>
      <c r="C67" s="229"/>
      <c r="D67" s="229"/>
      <c r="E67" s="229"/>
      <c r="F67" s="226"/>
      <c r="G67" s="10"/>
    </row>
    <row r="68" spans="1:7" ht="12.75">
      <c r="A68" s="219" t="s">
        <v>296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294</v>
      </c>
      <c r="B70" s="382"/>
      <c r="C70" s="245"/>
      <c r="D70" s="218"/>
      <c r="E70" s="218"/>
      <c r="F70" s="226"/>
      <c r="G70" s="10"/>
    </row>
    <row r="71" spans="1:7" ht="12.75">
      <c r="A71" s="219" t="s">
        <v>295</v>
      </c>
      <c r="B71" s="382"/>
      <c r="C71" s="229"/>
      <c r="D71" s="229"/>
      <c r="E71" s="229"/>
      <c r="F71" s="226"/>
      <c r="G71" s="10"/>
    </row>
    <row r="72" spans="1:7" ht="12.75">
      <c r="A72" s="219" t="s">
        <v>296</v>
      </c>
      <c r="B72" s="382"/>
      <c r="C72" s="229"/>
      <c r="D72" s="218"/>
      <c r="E72" s="229"/>
      <c r="F72" s="226"/>
      <c r="G72" s="10"/>
    </row>
    <row r="73" spans="1:7" ht="38.25">
      <c r="A73" s="219" t="s">
        <v>297</v>
      </c>
      <c r="B73" s="382"/>
      <c r="C73" s="245"/>
      <c r="D73" s="218">
        <v>59</v>
      </c>
      <c r="E73" s="218">
        <v>27</v>
      </c>
      <c r="F73" s="226">
        <v>32</v>
      </c>
      <c r="G73" s="10"/>
    </row>
    <row r="74" spans="1:7" ht="25.5">
      <c r="A74" s="417" t="s">
        <v>690</v>
      </c>
      <c r="B74" s="382"/>
      <c r="C74" s="245"/>
      <c r="D74" s="218"/>
      <c r="E74" s="218"/>
      <c r="F74" s="226"/>
      <c r="G74" s="10"/>
    </row>
    <row r="75" spans="1:7" ht="12.75">
      <c r="A75" s="219" t="s">
        <v>295</v>
      </c>
      <c r="B75" s="382"/>
      <c r="C75" s="229"/>
      <c r="D75" s="229">
        <v>27</v>
      </c>
      <c r="E75" s="229">
        <v>27</v>
      </c>
      <c r="F75" s="226"/>
      <c r="G75" s="10"/>
    </row>
    <row r="76" spans="1:7" ht="12.75">
      <c r="A76" s="219" t="s">
        <v>296</v>
      </c>
      <c r="B76" s="382"/>
      <c r="C76" s="229"/>
      <c r="D76" s="218">
        <v>32</v>
      </c>
      <c r="E76" s="229"/>
      <c r="F76" s="226">
        <v>32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/>
      <c r="B78" s="382"/>
      <c r="C78" s="245"/>
      <c r="D78" s="218"/>
      <c r="E78" s="218"/>
      <c r="F78" s="226"/>
      <c r="G78" s="10"/>
    </row>
    <row r="79" spans="1:7" ht="12.75">
      <c r="A79" s="219" t="s">
        <v>295</v>
      </c>
      <c r="B79" s="382"/>
      <c r="C79" s="229"/>
      <c r="D79" s="229"/>
      <c r="E79" s="229"/>
      <c r="F79" s="226"/>
      <c r="G79" s="10"/>
    </row>
    <row r="80" spans="1:7" ht="12.75">
      <c r="A80" s="219" t="s">
        <v>296</v>
      </c>
      <c r="B80" s="382"/>
      <c r="C80" s="229"/>
      <c r="D80" s="218"/>
      <c r="E80" s="229"/>
      <c r="F80" s="226"/>
      <c r="G80" s="10"/>
    </row>
    <row r="81" spans="1:7" ht="12.75">
      <c r="A81" s="219" t="s">
        <v>298</v>
      </c>
      <c r="B81" s="382"/>
      <c r="C81" s="245"/>
      <c r="D81" s="218"/>
      <c r="E81" s="218"/>
      <c r="F81" s="226"/>
      <c r="G81" s="10"/>
    </row>
    <row r="82" spans="1:7" ht="12.75">
      <c r="A82" s="417" t="s">
        <v>294</v>
      </c>
      <c r="B82" s="382"/>
      <c r="C82" s="245"/>
      <c r="D82" s="218"/>
      <c r="E82" s="218"/>
      <c r="F82" s="226"/>
      <c r="G82" s="10"/>
    </row>
    <row r="83" spans="1:7" ht="12.75">
      <c r="A83" s="219" t="s">
        <v>295</v>
      </c>
      <c r="B83" s="382"/>
      <c r="C83" s="229"/>
      <c r="D83" s="229"/>
      <c r="E83" s="229"/>
      <c r="F83" s="226"/>
      <c r="G83" s="10"/>
    </row>
    <row r="84" spans="1:7" ht="12.75">
      <c r="A84" s="219" t="s">
        <v>296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294</v>
      </c>
      <c r="B86" s="382"/>
      <c r="C86" s="245"/>
      <c r="D86" s="218"/>
      <c r="E86" s="218"/>
      <c r="F86" s="226"/>
      <c r="G86" s="10"/>
    </row>
    <row r="87" spans="1:7" ht="12.75">
      <c r="A87" s="219" t="s">
        <v>295</v>
      </c>
      <c r="B87" s="382"/>
      <c r="C87" s="229"/>
      <c r="D87" s="229"/>
      <c r="E87" s="229"/>
      <c r="F87" s="226"/>
      <c r="G87" s="10"/>
    </row>
    <row r="88" spans="1:7" ht="12.75">
      <c r="A88" s="219" t="s">
        <v>296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294</v>
      </c>
      <c r="B90" s="382"/>
      <c r="C90" s="229"/>
      <c r="D90" s="218"/>
      <c r="E90" s="229"/>
      <c r="F90" s="226"/>
      <c r="G90" s="10"/>
    </row>
    <row r="91" spans="1:7" ht="12.75">
      <c r="A91" s="219" t="s">
        <v>295</v>
      </c>
      <c r="B91" s="382"/>
      <c r="C91" s="229"/>
      <c r="D91" s="218"/>
      <c r="E91" s="229"/>
      <c r="F91" s="226"/>
      <c r="G91" s="10"/>
    </row>
    <row r="92" spans="1:7" ht="12.75">
      <c r="A92" s="219" t="s">
        <v>296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299</v>
      </c>
      <c r="B93" s="382"/>
      <c r="C93" s="229"/>
      <c r="D93" s="218"/>
      <c r="E93" s="229"/>
      <c r="F93" s="226"/>
      <c r="G93" s="10"/>
    </row>
    <row r="94" spans="1:7" ht="12.75">
      <c r="A94" s="417" t="s">
        <v>294</v>
      </c>
      <c r="B94" s="382"/>
      <c r="C94" s="229"/>
      <c r="D94" s="218"/>
      <c r="E94" s="229"/>
      <c r="F94" s="226"/>
      <c r="G94" s="10"/>
    </row>
    <row r="95" spans="1:7" ht="12.75">
      <c r="A95" s="219" t="s">
        <v>295</v>
      </c>
      <c r="B95" s="382"/>
      <c r="C95" s="229"/>
      <c r="D95" s="218"/>
      <c r="E95" s="229"/>
      <c r="F95" s="226"/>
      <c r="G95" s="10"/>
    </row>
    <row r="96" spans="1:7" ht="12.75">
      <c r="A96" s="219" t="s">
        <v>296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294</v>
      </c>
      <c r="B98" s="382"/>
      <c r="C98" s="229"/>
      <c r="D98" s="218"/>
      <c r="E98" s="229"/>
      <c r="F98" s="226"/>
      <c r="G98" s="10"/>
    </row>
    <row r="99" spans="1:7" ht="12.75">
      <c r="A99" s="219" t="s">
        <v>295</v>
      </c>
      <c r="B99" s="382"/>
      <c r="C99" s="229"/>
      <c r="D99" s="218"/>
      <c r="E99" s="229"/>
      <c r="F99" s="226"/>
      <c r="G99" s="10"/>
    </row>
    <row r="100" spans="1:7" ht="12.75">
      <c r="A100" s="219" t="s">
        <v>296</v>
      </c>
      <c r="B100" s="382"/>
      <c r="C100" s="245"/>
      <c r="D100" s="445" t="s">
        <v>127</v>
      </c>
      <c r="E100" s="445" t="s">
        <v>127</v>
      </c>
      <c r="F100" s="226"/>
      <c r="G100" s="10"/>
    </row>
    <row r="101" spans="1:7" ht="16.5" thickBot="1">
      <c r="A101" s="19"/>
      <c r="B101" s="385" t="s">
        <v>300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301</v>
      </c>
      <c r="E102" s="230"/>
      <c r="F102" s="231" t="s">
        <v>302</v>
      </c>
      <c r="G102" s="232"/>
    </row>
    <row r="103" spans="1:7" ht="13.5" thickBot="1">
      <c r="A103" s="142" t="s">
        <v>303</v>
      </c>
      <c r="B103" s="387" t="s">
        <v>557</v>
      </c>
      <c r="C103" s="448"/>
      <c r="D103" s="460">
        <v>4955</v>
      </c>
      <c r="E103" s="451"/>
      <c r="F103" s="452">
        <v>5822</v>
      </c>
      <c r="G103" s="461"/>
    </row>
    <row r="104" spans="1:7" ht="28.5" customHeight="1">
      <c r="A104" s="142"/>
      <c r="B104" s="387"/>
      <c r="C104" s="223"/>
      <c r="D104" s="223" t="s">
        <v>304</v>
      </c>
      <c r="E104" s="208"/>
      <c r="F104" s="231" t="s">
        <v>305</v>
      </c>
      <c r="G104" s="232"/>
    </row>
    <row r="105" spans="1:7" ht="38.25">
      <c r="A105" s="142"/>
      <c r="B105" s="387"/>
      <c r="C105" s="223"/>
      <c r="D105" s="224" t="s">
        <v>306</v>
      </c>
      <c r="E105" s="224" t="s">
        <v>307</v>
      </c>
      <c r="F105" s="224" t="s">
        <v>306</v>
      </c>
      <c r="G105" s="225" t="s">
        <v>307</v>
      </c>
    </row>
    <row r="106" spans="1:7" ht="44.25" customHeight="1">
      <c r="A106" s="219" t="s">
        <v>308</v>
      </c>
      <c r="B106" s="387" t="s">
        <v>583</v>
      </c>
      <c r="C106" s="247"/>
      <c r="D106" s="218"/>
      <c r="E106" s="218"/>
      <c r="F106" s="218"/>
      <c r="G106" s="226"/>
    </row>
    <row r="107" spans="1:7" ht="12.75">
      <c r="A107" s="219" t="s">
        <v>309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310</v>
      </c>
      <c r="B111" s="387" t="s">
        <v>584</v>
      </c>
      <c r="C111" s="247"/>
      <c r="D111" s="218"/>
      <c r="E111" s="218"/>
      <c r="F111" s="218"/>
      <c r="G111" s="226"/>
    </row>
    <row r="112" spans="1:7" ht="12.75">
      <c r="A112" s="219" t="s">
        <v>309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311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312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160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B25">
      <selection activeCell="D31" sqref="D31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444</v>
      </c>
    </row>
    <row r="2" spans="1:5" ht="12.75">
      <c r="A2" s="284"/>
      <c r="B2" s="394"/>
      <c r="C2" s="462" t="s">
        <v>445</v>
      </c>
      <c r="D2" s="462"/>
      <c r="E2" s="462"/>
    </row>
    <row r="3" spans="1:7" ht="15">
      <c r="A3" s="250"/>
      <c r="B3" s="395"/>
      <c r="C3" s="463" t="s">
        <v>449</v>
      </c>
      <c r="D3" s="463"/>
      <c r="E3" s="463"/>
      <c r="G3" s="283"/>
    </row>
    <row r="4" spans="1:7" ht="15">
      <c r="A4" s="284"/>
      <c r="B4" s="396" t="s">
        <v>460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740</v>
      </c>
      <c r="B6" s="394"/>
      <c r="C6" s="289" t="s">
        <v>457</v>
      </c>
      <c r="E6" s="292" t="s">
        <v>458</v>
      </c>
    </row>
    <row r="7" spans="1:5" ht="12.75">
      <c r="A7" s="289"/>
      <c r="B7" s="395"/>
      <c r="C7" s="289" t="s">
        <v>70</v>
      </c>
      <c r="E7" s="293"/>
    </row>
    <row r="8" spans="1:5" ht="12.75">
      <c r="A8" s="289" t="s">
        <v>741</v>
      </c>
      <c r="B8" s="395"/>
      <c r="C8" s="289" t="s">
        <v>71</v>
      </c>
      <c r="E8" s="294">
        <v>21696039</v>
      </c>
    </row>
    <row r="9" spans="1:5" ht="12.75">
      <c r="A9" s="289" t="s">
        <v>72</v>
      </c>
      <c r="B9" s="395"/>
      <c r="C9" s="289"/>
      <c r="E9" s="294"/>
    </row>
    <row r="10" spans="1:5" ht="12.75">
      <c r="A10" s="289" t="s">
        <v>742</v>
      </c>
      <c r="B10" s="395"/>
      <c r="C10" s="289" t="s">
        <v>74</v>
      </c>
      <c r="E10" s="295">
        <v>7602062222</v>
      </c>
    </row>
    <row r="11" spans="1:5" ht="12.75">
      <c r="A11" s="289" t="s">
        <v>683</v>
      </c>
      <c r="B11" s="395"/>
      <c r="C11" s="289" t="s">
        <v>76</v>
      </c>
      <c r="E11" s="294">
        <v>9300</v>
      </c>
    </row>
    <row r="12" spans="1:5" ht="12.75">
      <c r="A12" s="289" t="s">
        <v>77</v>
      </c>
      <c r="B12" s="395"/>
      <c r="C12" s="289" t="s">
        <v>448</v>
      </c>
      <c r="E12" s="294" t="s">
        <v>695</v>
      </c>
    </row>
    <row r="13" spans="1:5" ht="12.75">
      <c r="A13" s="289" t="s">
        <v>743</v>
      </c>
      <c r="B13" s="395"/>
      <c r="C13" s="289"/>
      <c r="E13" s="297"/>
    </row>
    <row r="14" spans="1:5" ht="13.5" thickBot="1">
      <c r="A14" s="289" t="s">
        <v>459</v>
      </c>
      <c r="B14" s="395"/>
      <c r="C14" s="289" t="s">
        <v>80</v>
      </c>
      <c r="E14" s="298" t="s">
        <v>81</v>
      </c>
    </row>
    <row r="15" spans="1:7" ht="14.25">
      <c r="A15" s="289" t="s">
        <v>684</v>
      </c>
      <c r="B15" s="397"/>
      <c r="C15" s="289"/>
      <c r="E15" s="287"/>
      <c r="F15" s="287"/>
      <c r="G15" s="267"/>
    </row>
    <row r="16" spans="1:7" ht="14.25">
      <c r="A16" s="289" t="s">
        <v>82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83</v>
      </c>
      <c r="E17" s="13"/>
    </row>
    <row r="18" spans="1:5" ht="12.75">
      <c r="A18" s="289"/>
      <c r="B18" s="397"/>
      <c r="C18" s="287"/>
      <c r="D18" s="299" t="s">
        <v>84</v>
      </c>
      <c r="E18" s="449">
        <v>39535</v>
      </c>
    </row>
    <row r="20" spans="1:4" ht="48">
      <c r="A20" s="235" t="s">
        <v>260</v>
      </c>
      <c r="B20" s="398" t="s">
        <v>235</v>
      </c>
      <c r="C20" s="236" t="s">
        <v>306</v>
      </c>
      <c r="D20" s="236" t="s">
        <v>313</v>
      </c>
    </row>
    <row r="21" spans="1:5" ht="25.5">
      <c r="A21" s="237" t="s">
        <v>314</v>
      </c>
      <c r="B21" s="399" t="s">
        <v>543</v>
      </c>
      <c r="C21" s="167">
        <v>614</v>
      </c>
      <c r="D21" s="167">
        <v>94</v>
      </c>
      <c r="E21" s="214"/>
    </row>
    <row r="22" spans="1:5" ht="25.5">
      <c r="A22" s="405" t="s">
        <v>315</v>
      </c>
      <c r="B22" s="399"/>
      <c r="C22" s="167"/>
      <c r="D22" s="167"/>
      <c r="E22" s="214"/>
    </row>
    <row r="23" spans="1:5" ht="14.25" customHeight="1">
      <c r="A23" s="237" t="s">
        <v>316</v>
      </c>
      <c r="B23" s="399" t="s">
        <v>544</v>
      </c>
      <c r="C23" s="167">
        <v>68489</v>
      </c>
      <c r="D23" s="167">
        <v>56615</v>
      </c>
      <c r="E23" s="214"/>
    </row>
    <row r="24" spans="1:5" ht="26.25" customHeight="1">
      <c r="A24" s="237" t="s">
        <v>585</v>
      </c>
      <c r="B24" s="399" t="s">
        <v>546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317</v>
      </c>
      <c r="B26" s="399" t="s">
        <v>548</v>
      </c>
      <c r="C26" s="167">
        <v>449</v>
      </c>
      <c r="D26" s="167">
        <v>312</v>
      </c>
      <c r="E26" s="214"/>
    </row>
    <row r="27" spans="1:5" ht="12.75">
      <c r="A27" s="240" t="s">
        <v>318</v>
      </c>
      <c r="B27" s="400"/>
      <c r="C27" s="7">
        <f>SUM(C28:C35)</f>
        <v>68826</v>
      </c>
      <c r="D27" s="7">
        <f>SUM(D28:D35)</f>
        <v>55703</v>
      </c>
      <c r="E27" s="214"/>
    </row>
    <row r="28" spans="1:5" ht="25.5">
      <c r="A28" s="237" t="s">
        <v>319</v>
      </c>
      <c r="B28" s="399" t="s">
        <v>555</v>
      </c>
      <c r="C28" s="167">
        <v>27584</v>
      </c>
      <c r="D28" s="167">
        <v>21373</v>
      </c>
      <c r="E28" s="214"/>
    </row>
    <row r="29" spans="1:5" ht="12.75">
      <c r="A29" s="237" t="s">
        <v>320</v>
      </c>
      <c r="B29" s="399" t="s">
        <v>586</v>
      </c>
      <c r="C29" s="167">
        <v>23529</v>
      </c>
      <c r="D29" s="167">
        <v>19310</v>
      </c>
      <c r="E29" s="214"/>
    </row>
    <row r="30" spans="1:5" ht="12.75">
      <c r="A30" s="237" t="s">
        <v>321</v>
      </c>
      <c r="B30" s="399" t="s">
        <v>587</v>
      </c>
      <c r="C30" s="167">
        <v>121</v>
      </c>
      <c r="D30" s="249">
        <v>76</v>
      </c>
      <c r="E30" s="214"/>
    </row>
    <row r="31" spans="1:5" ht="12.75">
      <c r="A31" s="237" t="s">
        <v>322</v>
      </c>
      <c r="B31" s="399" t="s">
        <v>588</v>
      </c>
      <c r="C31" s="167">
        <v>10758</v>
      </c>
      <c r="D31" s="167">
        <v>9082</v>
      </c>
      <c r="E31" s="214"/>
    </row>
    <row r="32" spans="1:5" ht="12.75">
      <c r="A32" s="237" t="s">
        <v>589</v>
      </c>
      <c r="B32" s="401" t="s">
        <v>590</v>
      </c>
      <c r="C32" s="167">
        <v>6048</v>
      </c>
      <c r="D32" s="167"/>
      <c r="E32" s="214"/>
    </row>
    <row r="33" spans="1:5" ht="12.75">
      <c r="A33" s="237" t="s">
        <v>591</v>
      </c>
      <c r="B33" s="401" t="s">
        <v>592</v>
      </c>
      <c r="C33" s="167"/>
      <c r="D33" s="167"/>
      <c r="E33" s="233"/>
    </row>
    <row r="34" spans="1:5" ht="12.75">
      <c r="A34" s="237" t="s">
        <v>593</v>
      </c>
      <c r="B34" s="401" t="s">
        <v>594</v>
      </c>
      <c r="C34" s="167"/>
      <c r="D34" s="167"/>
      <c r="E34" s="233"/>
    </row>
    <row r="35" spans="1:5" ht="12.75">
      <c r="A35" s="237" t="s">
        <v>323</v>
      </c>
      <c r="B35" s="401" t="s">
        <v>556</v>
      </c>
      <c r="C35" s="167">
        <v>786</v>
      </c>
      <c r="D35" s="249">
        <v>5862</v>
      </c>
      <c r="E35" s="214"/>
    </row>
    <row r="36" spans="1:5" ht="25.5">
      <c r="A36" s="240" t="s">
        <v>324</v>
      </c>
      <c r="B36" s="402" t="s">
        <v>557</v>
      </c>
      <c r="C36" s="7">
        <f>C23+C26-C27</f>
        <v>112</v>
      </c>
      <c r="D36" s="7">
        <f>D23+D26-D27</f>
        <v>1224</v>
      </c>
      <c r="E36" s="214"/>
    </row>
    <row r="37" spans="1:5" ht="25.5">
      <c r="A37" s="405" t="s">
        <v>325</v>
      </c>
      <c r="B37" s="401"/>
      <c r="C37" s="167"/>
      <c r="D37" s="234"/>
      <c r="E37" s="214"/>
    </row>
    <row r="38" spans="1:5" ht="25.5">
      <c r="A38" s="237" t="s">
        <v>326</v>
      </c>
      <c r="B38" s="401" t="s">
        <v>583</v>
      </c>
      <c r="C38" s="167">
        <v>91</v>
      </c>
      <c r="D38" s="167"/>
      <c r="E38" s="214"/>
    </row>
    <row r="39" spans="1:5" ht="25.5">
      <c r="A39" s="237" t="s">
        <v>327</v>
      </c>
      <c r="B39" s="399" t="s">
        <v>584</v>
      </c>
      <c r="C39" s="167"/>
      <c r="D39" s="249"/>
      <c r="E39" s="214"/>
    </row>
    <row r="40" spans="1:5" ht="12.75">
      <c r="A40" s="237" t="s">
        <v>328</v>
      </c>
      <c r="B40" s="399" t="s">
        <v>595</v>
      </c>
      <c r="C40" s="167"/>
      <c r="D40" s="249"/>
      <c r="E40" s="214"/>
    </row>
    <row r="41" spans="1:5" ht="12.75">
      <c r="A41" s="237" t="s">
        <v>329</v>
      </c>
      <c r="B41" s="399" t="s">
        <v>596</v>
      </c>
      <c r="C41" s="167">
        <v>6</v>
      </c>
      <c r="D41" s="167">
        <v>11</v>
      </c>
      <c r="E41" s="214"/>
    </row>
    <row r="42" spans="1:5" ht="25.5">
      <c r="A42" s="240" t="s">
        <v>330</v>
      </c>
      <c r="B42" s="400" t="s">
        <v>597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331</v>
      </c>
      <c r="B45" s="399" t="s">
        <v>598</v>
      </c>
      <c r="C45" s="167"/>
      <c r="D45" s="167"/>
      <c r="E45" s="214"/>
    </row>
    <row r="46" spans="1:5" ht="38.25">
      <c r="A46" s="237" t="s">
        <v>332</v>
      </c>
      <c r="B46" s="399" t="s">
        <v>599</v>
      </c>
      <c r="C46" s="167">
        <v>302</v>
      </c>
      <c r="D46" s="167">
        <v>715</v>
      </c>
      <c r="E46" s="214"/>
    </row>
    <row r="47" spans="1:5" ht="25.5">
      <c r="A47" s="237" t="s">
        <v>333</v>
      </c>
      <c r="B47" s="399" t="s">
        <v>600</v>
      </c>
      <c r="C47" s="167"/>
      <c r="D47" s="167"/>
      <c r="E47" s="214"/>
    </row>
    <row r="48" spans="1:5" ht="12.75">
      <c r="A48" s="240" t="s">
        <v>334</v>
      </c>
      <c r="B48" s="400" t="s">
        <v>601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335</v>
      </c>
      <c r="B51" s="400" t="s">
        <v>602</v>
      </c>
      <c r="C51" s="7">
        <f>C38+C39+C40+C41+C42-C45-C46-C47-C48</f>
        <v>-205</v>
      </c>
      <c r="D51" s="7">
        <f>D38+D39+D40+D41+D42-D45-D46-D47-D48</f>
        <v>-704</v>
      </c>
      <c r="E51" s="214"/>
    </row>
    <row r="52" spans="1:5" ht="25.5">
      <c r="A52" s="405" t="s">
        <v>336</v>
      </c>
      <c r="B52" s="399"/>
      <c r="C52" s="167"/>
      <c r="D52" s="167"/>
      <c r="E52" s="214"/>
    </row>
    <row r="53" spans="1:5" ht="25.5">
      <c r="A53" s="237" t="s">
        <v>337</v>
      </c>
      <c r="B53" s="399" t="s">
        <v>603</v>
      </c>
      <c r="C53" s="167"/>
      <c r="D53" s="167"/>
      <c r="E53" s="214"/>
    </row>
    <row r="54" spans="1:5" ht="25.5">
      <c r="A54" s="240" t="s">
        <v>338</v>
      </c>
      <c r="B54" s="400" t="s">
        <v>604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339</v>
      </c>
      <c r="B57" s="399" t="s">
        <v>605</v>
      </c>
      <c r="C57" s="167"/>
      <c r="D57" s="167"/>
      <c r="E57" s="214"/>
    </row>
    <row r="58" spans="1:5" ht="12.75">
      <c r="A58" s="240" t="s">
        <v>340</v>
      </c>
      <c r="B58" s="400" t="s">
        <v>606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341</v>
      </c>
      <c r="B61" s="400" t="s">
        <v>607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342</v>
      </c>
      <c r="B62" s="399" t="s">
        <v>608</v>
      </c>
      <c r="C62" s="167"/>
      <c r="D62" s="167"/>
      <c r="E62" s="214"/>
    </row>
    <row r="63" spans="1:5" ht="25.5">
      <c r="A63" s="405" t="s">
        <v>343</v>
      </c>
      <c r="B63" s="400" t="s">
        <v>609</v>
      </c>
      <c r="C63" s="7">
        <f>C21+C36+C51+C61</f>
        <v>521</v>
      </c>
      <c r="D63" s="7">
        <f>D21+D36+D51+D61</f>
        <v>614</v>
      </c>
      <c r="E63" s="214"/>
    </row>
    <row r="64" spans="1:5" ht="25.5">
      <c r="A64" s="237" t="s">
        <v>344</v>
      </c>
      <c r="B64" s="399" t="s">
        <v>610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311</v>
      </c>
      <c r="C70" s="14"/>
    </row>
    <row r="71" ht="14.25" customHeight="1"/>
    <row r="72" ht="12.75">
      <c r="A72" t="s">
        <v>312</v>
      </c>
    </row>
    <row r="75" ht="12.75">
      <c r="A75" s="168" t="s">
        <v>160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99">
      <selection activeCell="D215" sqref="D215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444</v>
      </c>
    </row>
    <row r="2" spans="1:5" ht="12.75">
      <c r="A2" s="317"/>
      <c r="B2" s="317"/>
      <c r="C2" s="478" t="s">
        <v>445</v>
      </c>
      <c r="D2" s="478"/>
      <c r="E2" s="478"/>
    </row>
    <row r="3" spans="1:5" ht="12.75">
      <c r="A3" s="320"/>
      <c r="B3" s="321"/>
      <c r="C3" s="479" t="s">
        <v>449</v>
      </c>
      <c r="D3" s="479"/>
      <c r="E3" s="479"/>
    </row>
    <row r="4" spans="1:5" ht="15">
      <c r="A4" s="317"/>
      <c r="B4" s="322" t="s">
        <v>463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744</v>
      </c>
      <c r="B6" s="317"/>
      <c r="C6" s="289" t="s">
        <v>462</v>
      </c>
      <c r="E6" s="292" t="s">
        <v>461</v>
      </c>
    </row>
    <row r="7" spans="1:5" ht="12.75">
      <c r="A7" s="289"/>
      <c r="B7" s="321"/>
      <c r="C7" s="289" t="s">
        <v>70</v>
      </c>
      <c r="E7" s="293" t="s">
        <v>697</v>
      </c>
    </row>
    <row r="8" spans="1:5" ht="12.75">
      <c r="A8" s="289" t="s">
        <v>745</v>
      </c>
      <c r="B8" s="321"/>
      <c r="C8" s="289" t="s">
        <v>71</v>
      </c>
      <c r="E8" s="294">
        <v>21696039</v>
      </c>
    </row>
    <row r="9" spans="1:5" ht="12.75">
      <c r="A9" s="289" t="s">
        <v>72</v>
      </c>
      <c r="B9" s="321"/>
      <c r="C9" s="289"/>
      <c r="E9" s="294"/>
    </row>
    <row r="10" spans="1:5" ht="12.75">
      <c r="A10" s="289" t="s">
        <v>73</v>
      </c>
      <c r="B10" s="321"/>
      <c r="C10" s="289" t="s">
        <v>74</v>
      </c>
      <c r="E10" s="295">
        <v>7602024594</v>
      </c>
    </row>
    <row r="11" spans="1:5" ht="12.75">
      <c r="A11" s="289" t="s">
        <v>75</v>
      </c>
      <c r="B11" s="321"/>
      <c r="C11" s="289" t="s">
        <v>76</v>
      </c>
      <c r="E11" s="294">
        <v>9300</v>
      </c>
    </row>
    <row r="12" spans="1:5" ht="12.75">
      <c r="A12" s="289" t="s">
        <v>77</v>
      </c>
      <c r="B12" s="321"/>
      <c r="C12" s="289" t="s">
        <v>448</v>
      </c>
      <c r="E12" s="294" t="s">
        <v>698</v>
      </c>
    </row>
    <row r="13" spans="1:5" ht="12.75">
      <c r="A13" s="289" t="s">
        <v>746</v>
      </c>
      <c r="B13" s="321"/>
      <c r="C13" s="289"/>
      <c r="E13" s="297"/>
    </row>
    <row r="14" spans="1:5" ht="13.5" thickBot="1">
      <c r="A14" s="289" t="s">
        <v>459</v>
      </c>
      <c r="B14" s="321"/>
      <c r="C14" s="289" t="s">
        <v>80</v>
      </c>
      <c r="E14" s="298" t="s">
        <v>81</v>
      </c>
    </row>
    <row r="15" spans="1:5" ht="12.75">
      <c r="A15" s="289" t="s">
        <v>747</v>
      </c>
      <c r="B15" s="289"/>
      <c r="C15" s="289"/>
      <c r="E15" s="321"/>
    </row>
    <row r="16" spans="1:5" ht="12.75">
      <c r="A16" s="289" t="s">
        <v>82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83</v>
      </c>
      <c r="E17" s="13" t="s">
        <v>731</v>
      </c>
    </row>
    <row r="18" spans="1:5" ht="12.75">
      <c r="A18" s="289"/>
      <c r="B18" s="289"/>
      <c r="C18" s="321"/>
      <c r="D18" s="299" t="s">
        <v>84</v>
      </c>
      <c r="E18" s="449" t="s">
        <v>731</v>
      </c>
    </row>
    <row r="19" spans="1:6" ht="15.75">
      <c r="A19" s="316" t="s">
        <v>512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64" t="s">
        <v>260</v>
      </c>
      <c r="B21" s="465"/>
      <c r="C21" s="466" t="s">
        <v>37</v>
      </c>
      <c r="D21" s="466" t="s">
        <v>292</v>
      </c>
      <c r="E21" s="466" t="s">
        <v>345</v>
      </c>
      <c r="F21" s="468" t="s">
        <v>38</v>
      </c>
    </row>
    <row r="22" spans="1:6" ht="36.75" customHeight="1">
      <c r="A22" s="302" t="s">
        <v>477</v>
      </c>
      <c r="B22" s="301" t="s">
        <v>476</v>
      </c>
      <c r="C22" s="467"/>
      <c r="D22" s="467"/>
      <c r="E22" s="467"/>
      <c r="F22" s="469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543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558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559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611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612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613</v>
      </c>
      <c r="C30" s="9"/>
      <c r="D30" s="9"/>
      <c r="E30" s="9"/>
      <c r="F30" s="446">
        <f t="shared" si="0"/>
        <v>0</v>
      </c>
    </row>
    <row r="31" spans="1:6" ht="12.75">
      <c r="A31" s="304" t="s">
        <v>464</v>
      </c>
      <c r="B31" s="407" t="s">
        <v>544</v>
      </c>
      <c r="C31" s="9"/>
      <c r="D31" s="9"/>
      <c r="E31" s="9"/>
      <c r="F31" s="446">
        <f t="shared" si="0"/>
        <v>0</v>
      </c>
    </row>
    <row r="32" spans="1:6" ht="12.75">
      <c r="A32" s="304" t="s">
        <v>478</v>
      </c>
      <c r="B32" s="407" t="s">
        <v>546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419</v>
      </c>
      <c r="B34" s="408" t="s">
        <v>547</v>
      </c>
      <c r="C34" s="138">
        <v>6</v>
      </c>
      <c r="D34" s="138"/>
      <c r="E34" s="138"/>
      <c r="F34" s="446">
        <f t="shared" si="0"/>
        <v>6</v>
      </c>
    </row>
    <row r="35" ht="16.5" thickBot="1">
      <c r="A35" s="327"/>
    </row>
    <row r="36" spans="1:4" ht="19.5" customHeight="1">
      <c r="A36" s="464" t="s">
        <v>260</v>
      </c>
      <c r="B36" s="465"/>
      <c r="C36" s="466" t="s">
        <v>46</v>
      </c>
      <c r="D36" s="468" t="s">
        <v>148</v>
      </c>
    </row>
    <row r="37" spans="1:4" ht="19.5" customHeight="1">
      <c r="A37" s="302" t="s">
        <v>477</v>
      </c>
      <c r="B37" s="301" t="s">
        <v>476</v>
      </c>
      <c r="C37" s="467"/>
      <c r="D37" s="469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548</v>
      </c>
      <c r="C39" s="9">
        <v>4</v>
      </c>
      <c r="D39" s="137">
        <v>5</v>
      </c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64" t="s">
        <v>260</v>
      </c>
      <c r="B48" s="465"/>
      <c r="C48" s="466" t="s">
        <v>37</v>
      </c>
      <c r="D48" s="466" t="s">
        <v>292</v>
      </c>
      <c r="E48" s="466" t="s">
        <v>345</v>
      </c>
      <c r="F48" s="468" t="s">
        <v>38</v>
      </c>
    </row>
    <row r="49" spans="1:6" ht="36.75" customHeight="1">
      <c r="A49" s="302" t="s">
        <v>477</v>
      </c>
      <c r="B49" s="301" t="s">
        <v>476</v>
      </c>
      <c r="C49" s="467"/>
      <c r="D49" s="467"/>
      <c r="E49" s="467"/>
      <c r="F49" s="469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465</v>
      </c>
      <c r="B51" s="407" t="s">
        <v>575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651</v>
      </c>
      <c r="C52" s="9">
        <v>103</v>
      </c>
      <c r="D52" s="9">
        <v>73</v>
      </c>
      <c r="E52" s="9"/>
      <c r="F52" s="446">
        <f aca="true" t="shared" si="1" ref="F52:F61">C52+D52-E52</f>
        <v>176</v>
      </c>
    </row>
    <row r="53" spans="1:6" ht="12.75">
      <c r="A53" s="304" t="s">
        <v>466</v>
      </c>
      <c r="B53" s="407" t="s">
        <v>652</v>
      </c>
      <c r="C53" s="9">
        <v>839</v>
      </c>
      <c r="D53" s="9">
        <v>171</v>
      </c>
      <c r="E53" s="9">
        <v>13</v>
      </c>
      <c r="F53" s="446">
        <f t="shared" si="1"/>
        <v>997</v>
      </c>
    </row>
    <row r="54" spans="1:6" ht="12.75">
      <c r="A54" s="304" t="s">
        <v>51</v>
      </c>
      <c r="B54" s="407" t="s">
        <v>653</v>
      </c>
      <c r="C54" s="9">
        <v>2542</v>
      </c>
      <c r="D54" s="9"/>
      <c r="E54" s="9">
        <v>137</v>
      </c>
      <c r="F54" s="446">
        <f t="shared" si="1"/>
        <v>2405</v>
      </c>
    </row>
    <row r="55" spans="1:6" ht="12.75">
      <c r="A55" s="304" t="s">
        <v>52</v>
      </c>
      <c r="B55" s="407" t="s">
        <v>654</v>
      </c>
      <c r="C55" s="9">
        <v>65</v>
      </c>
      <c r="D55" s="9">
        <v>12</v>
      </c>
      <c r="E55" s="9"/>
      <c r="F55" s="446">
        <f t="shared" si="1"/>
        <v>77</v>
      </c>
    </row>
    <row r="56" spans="1:6" ht="12.75">
      <c r="A56" s="304" t="s">
        <v>467</v>
      </c>
      <c r="B56" s="407" t="s">
        <v>655</v>
      </c>
      <c r="C56" s="9"/>
      <c r="D56" s="9"/>
      <c r="E56" s="9"/>
      <c r="F56" s="446">
        <f t="shared" si="1"/>
        <v>0</v>
      </c>
    </row>
    <row r="57" spans="1:6" ht="12.75">
      <c r="A57" s="304" t="s">
        <v>468</v>
      </c>
      <c r="B57" s="407" t="s">
        <v>656</v>
      </c>
      <c r="C57" s="9"/>
      <c r="D57" s="9"/>
      <c r="E57" s="9"/>
      <c r="F57" s="446">
        <f t="shared" si="1"/>
        <v>0</v>
      </c>
    </row>
    <row r="58" spans="1:6" ht="12.75">
      <c r="A58" s="304" t="s">
        <v>469</v>
      </c>
      <c r="B58" s="407" t="s">
        <v>657</v>
      </c>
      <c r="C58" s="9"/>
      <c r="D58" s="9"/>
      <c r="E58" s="9"/>
      <c r="F58" s="446">
        <f t="shared" si="1"/>
        <v>0</v>
      </c>
    </row>
    <row r="59" spans="1:6" ht="12.75">
      <c r="A59" s="304" t="s">
        <v>479</v>
      </c>
      <c r="B59" s="407" t="s">
        <v>658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659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660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220</v>
      </c>
      <c r="B62" s="419" t="s">
        <v>661</v>
      </c>
      <c r="C62" s="420">
        <f>SUM(C51:C61)</f>
        <v>3549</v>
      </c>
      <c r="D62" s="420">
        <f>SUM(D51:D61)</f>
        <v>256</v>
      </c>
      <c r="E62" s="420">
        <f>SUM(E51:E61)</f>
        <v>150</v>
      </c>
      <c r="F62" s="420">
        <f>SUM(F51:F61)</f>
        <v>3655</v>
      </c>
    </row>
    <row r="63" ht="16.5" thickBot="1">
      <c r="A63" s="327"/>
    </row>
    <row r="64" spans="1:4" ht="23.25" customHeight="1">
      <c r="A64" s="464" t="s">
        <v>260</v>
      </c>
      <c r="B64" s="465"/>
      <c r="C64" s="466" t="s">
        <v>46</v>
      </c>
      <c r="D64" s="468" t="s">
        <v>148</v>
      </c>
    </row>
    <row r="65" spans="1:4" ht="15.75" customHeight="1">
      <c r="A65" s="302" t="s">
        <v>477</v>
      </c>
      <c r="B65" s="301" t="s">
        <v>476</v>
      </c>
      <c r="C65" s="467"/>
      <c r="D65" s="469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582</v>
      </c>
      <c r="C67" s="9">
        <v>1648</v>
      </c>
      <c r="D67" s="137">
        <v>2090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36</v>
      </c>
      <c r="D69" s="137">
        <v>55</v>
      </c>
    </row>
    <row r="70" spans="1:4" ht="12.75">
      <c r="A70" s="304" t="s">
        <v>472</v>
      </c>
      <c r="B70" s="407"/>
      <c r="C70" s="9">
        <v>1330</v>
      </c>
      <c r="D70" s="137">
        <v>1715</v>
      </c>
    </row>
    <row r="71" spans="1:4" ht="12.75">
      <c r="A71" s="304" t="s">
        <v>473</v>
      </c>
      <c r="B71" s="407"/>
      <c r="C71" s="9">
        <v>282</v>
      </c>
      <c r="D71" s="137">
        <v>320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470</v>
      </c>
      <c r="B74" s="409"/>
      <c r="C74" s="40"/>
      <c r="D74" s="330"/>
    </row>
    <row r="75" spans="1:4" ht="12.75">
      <c r="A75" s="306" t="s">
        <v>471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82" t="s">
        <v>61</v>
      </c>
      <c r="B83" s="467" t="s">
        <v>476</v>
      </c>
      <c r="C83" s="467" t="s">
        <v>46</v>
      </c>
      <c r="D83" s="469" t="s">
        <v>148</v>
      </c>
    </row>
    <row r="84" spans="1:4" ht="27.75" customHeight="1">
      <c r="A84" s="476"/>
      <c r="B84" s="467"/>
      <c r="C84" s="467"/>
      <c r="D84" s="469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474</v>
      </c>
      <c r="B87" s="407" t="s">
        <v>614</v>
      </c>
      <c r="C87" s="9"/>
      <c r="D87" s="137"/>
    </row>
    <row r="88" spans="1:4" ht="12.75">
      <c r="A88" s="306" t="s">
        <v>475</v>
      </c>
      <c r="B88" s="409" t="s">
        <v>615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82"/>
      <c r="B90" s="467" t="s">
        <v>476</v>
      </c>
      <c r="C90" s="467" t="s">
        <v>46</v>
      </c>
      <c r="D90" s="469" t="s">
        <v>148</v>
      </c>
    </row>
    <row r="91" spans="1:4" ht="12.75">
      <c r="A91" s="476"/>
      <c r="B91" s="467"/>
      <c r="C91" s="467"/>
      <c r="D91" s="469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64" t="s">
        <v>260</v>
      </c>
      <c r="B97" s="465"/>
      <c r="C97" s="466" t="s">
        <v>37</v>
      </c>
      <c r="D97" s="466" t="s">
        <v>292</v>
      </c>
      <c r="E97" s="466" t="s">
        <v>345</v>
      </c>
      <c r="F97" s="468" t="s">
        <v>38</v>
      </c>
    </row>
    <row r="98" spans="1:6" ht="38.25" customHeight="1">
      <c r="A98" s="302" t="s">
        <v>477</v>
      </c>
      <c r="B98" s="301" t="s">
        <v>476</v>
      </c>
      <c r="C98" s="467"/>
      <c r="D98" s="467"/>
      <c r="E98" s="467"/>
      <c r="F98" s="469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480</v>
      </c>
      <c r="B100" s="415" t="s">
        <v>583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584</v>
      </c>
      <c r="C101" s="9"/>
      <c r="D101" s="9"/>
      <c r="E101" s="9"/>
      <c r="F101" s="446">
        <f t="shared" si="2"/>
        <v>0</v>
      </c>
    </row>
    <row r="102" spans="1:6" ht="12.75">
      <c r="A102" s="325" t="s">
        <v>353</v>
      </c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419</v>
      </c>
      <c r="B103" s="415" t="s">
        <v>595</v>
      </c>
      <c r="C103" s="9"/>
      <c r="D103" s="9"/>
      <c r="E103" s="9"/>
      <c r="F103" s="446">
        <f t="shared" si="2"/>
        <v>0</v>
      </c>
    </row>
    <row r="104" spans="1:6" ht="12.75">
      <c r="A104" s="304" t="s">
        <v>220</v>
      </c>
      <c r="B104" s="415" t="s">
        <v>596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64" t="s">
        <v>260</v>
      </c>
      <c r="B107" s="465"/>
      <c r="C107" s="466" t="s">
        <v>46</v>
      </c>
      <c r="D107" s="468" t="s">
        <v>148</v>
      </c>
    </row>
    <row r="108" spans="1:4" ht="15" customHeight="1">
      <c r="A108" s="302" t="s">
        <v>477</v>
      </c>
      <c r="B108" s="301" t="s">
        <v>476</v>
      </c>
      <c r="C108" s="467"/>
      <c r="D108" s="469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597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64" t="s">
        <v>260</v>
      </c>
      <c r="B117" s="465"/>
      <c r="C117" s="466" t="s">
        <v>37</v>
      </c>
      <c r="D117" s="466" t="s">
        <v>292</v>
      </c>
      <c r="E117" s="466" t="s">
        <v>481</v>
      </c>
      <c r="F117" s="468" t="s">
        <v>38</v>
      </c>
    </row>
    <row r="118" spans="1:6" ht="43.5" customHeight="1">
      <c r="A118" s="302" t="s">
        <v>477</v>
      </c>
      <c r="B118" s="301" t="s">
        <v>476</v>
      </c>
      <c r="C118" s="467"/>
      <c r="D118" s="467"/>
      <c r="E118" s="467"/>
      <c r="F118" s="469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206</v>
      </c>
      <c r="B120" s="415" t="s">
        <v>601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5" t="s">
        <v>61</v>
      </c>
      <c r="B125" s="466" t="s">
        <v>476</v>
      </c>
      <c r="C125" s="466" t="s">
        <v>46</v>
      </c>
      <c r="D125" s="468" t="s">
        <v>148</v>
      </c>
    </row>
    <row r="126" spans="1:4" ht="36" customHeight="1">
      <c r="A126" s="476"/>
      <c r="B126" s="467"/>
      <c r="C126" s="467"/>
      <c r="D126" s="469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616</v>
      </c>
      <c r="C128" s="9"/>
      <c r="D128" s="137"/>
    </row>
    <row r="129" spans="1:4" ht="36.75" customHeight="1">
      <c r="A129" s="480"/>
      <c r="B129" s="467" t="s">
        <v>476</v>
      </c>
      <c r="C129" s="467" t="s">
        <v>236</v>
      </c>
      <c r="D129" s="469" t="s">
        <v>313</v>
      </c>
    </row>
    <row r="130" spans="1:4" ht="28.5" customHeight="1">
      <c r="A130" s="481"/>
      <c r="B130" s="467"/>
      <c r="C130" s="467"/>
      <c r="D130" s="469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64" t="s">
        <v>260</v>
      </c>
      <c r="B136" s="465"/>
      <c r="C136" s="466" t="s">
        <v>1</v>
      </c>
      <c r="D136" s="466" t="s">
        <v>292</v>
      </c>
      <c r="E136" s="466" t="s">
        <v>481</v>
      </c>
      <c r="F136" s="468" t="s">
        <v>202</v>
      </c>
    </row>
    <row r="137" spans="1:6" ht="24.75" customHeight="1">
      <c r="A137" s="302" t="s">
        <v>477</v>
      </c>
      <c r="B137" s="301" t="s">
        <v>476</v>
      </c>
      <c r="C137" s="467"/>
      <c r="D137" s="467"/>
      <c r="E137" s="467"/>
      <c r="F137" s="469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607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5" t="s">
        <v>61</v>
      </c>
      <c r="B144" s="466" t="s">
        <v>476</v>
      </c>
      <c r="C144" s="466" t="s">
        <v>46</v>
      </c>
      <c r="D144" s="468" t="s">
        <v>148</v>
      </c>
    </row>
    <row r="145" spans="1:4" ht="30" customHeight="1">
      <c r="A145" s="476"/>
      <c r="B145" s="467"/>
      <c r="C145" s="467"/>
      <c r="D145" s="469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70" t="s">
        <v>260</v>
      </c>
      <c r="B152" s="472" t="s">
        <v>476</v>
      </c>
      <c r="C152" s="465" t="s">
        <v>5</v>
      </c>
      <c r="D152" s="465"/>
      <c r="E152" s="465" t="s">
        <v>6</v>
      </c>
      <c r="F152" s="477"/>
    </row>
    <row r="153" spans="1:6" ht="12.75">
      <c r="A153" s="471"/>
      <c r="B153" s="473"/>
      <c r="C153" s="467" t="s">
        <v>7</v>
      </c>
      <c r="D153" s="467" t="s">
        <v>8</v>
      </c>
      <c r="E153" s="467" t="s">
        <v>7</v>
      </c>
      <c r="F153" s="469" t="s">
        <v>8</v>
      </c>
    </row>
    <row r="154" spans="1:6" ht="31.5" customHeight="1">
      <c r="A154" s="302" t="s">
        <v>477</v>
      </c>
      <c r="B154" s="474"/>
      <c r="C154" s="467"/>
      <c r="D154" s="467"/>
      <c r="E154" s="467"/>
      <c r="F154" s="469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617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618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619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620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621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622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623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624</v>
      </c>
      <c r="C163" s="9"/>
      <c r="D163" s="9"/>
      <c r="E163" s="9"/>
      <c r="F163" s="446">
        <f t="shared" si="3"/>
        <v>0</v>
      </c>
    </row>
    <row r="164" spans="1:6" ht="12.75">
      <c r="A164" s="308" t="s">
        <v>220</v>
      </c>
      <c r="B164" s="415" t="s">
        <v>625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626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627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628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629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630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631</v>
      </c>
      <c r="C170" s="9"/>
      <c r="D170" s="9"/>
      <c r="E170" s="9"/>
      <c r="F170" s="446">
        <f t="shared" si="3"/>
        <v>0</v>
      </c>
    </row>
    <row r="171" spans="1:6" ht="12.75">
      <c r="A171" s="308" t="s">
        <v>220</v>
      </c>
      <c r="B171" s="415" t="s">
        <v>632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633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634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64" t="s">
        <v>260</v>
      </c>
      <c r="B177" s="465"/>
      <c r="C177" s="466" t="s">
        <v>1</v>
      </c>
      <c r="D177" s="468" t="s">
        <v>202</v>
      </c>
    </row>
    <row r="178" spans="1:4" ht="36.75" customHeight="1">
      <c r="A178" s="302" t="s">
        <v>477</v>
      </c>
      <c r="B178" s="301" t="s">
        <v>476</v>
      </c>
      <c r="C178" s="467"/>
      <c r="D178" s="469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663</v>
      </c>
      <c r="C180" s="9">
        <v>7357</v>
      </c>
      <c r="D180" s="137">
        <v>9521</v>
      </c>
    </row>
    <row r="181" spans="1:4" ht="25.5">
      <c r="A181" s="304" t="s">
        <v>22</v>
      </c>
      <c r="B181" s="407" t="s">
        <v>664</v>
      </c>
      <c r="C181" s="9">
        <v>7155</v>
      </c>
      <c r="D181" s="137">
        <v>9284</v>
      </c>
    </row>
    <row r="182" spans="1:4" ht="12.75">
      <c r="A182" s="306" t="s">
        <v>23</v>
      </c>
      <c r="B182" s="409" t="s">
        <v>665</v>
      </c>
      <c r="C182" s="40"/>
      <c r="D182" s="330"/>
    </row>
    <row r="183" spans="1:4" ht="12.75">
      <c r="A183" s="306" t="s">
        <v>24</v>
      </c>
      <c r="B183" s="409" t="s">
        <v>666</v>
      </c>
      <c r="C183" s="40">
        <v>202</v>
      </c>
      <c r="D183" s="330">
        <v>237</v>
      </c>
    </row>
    <row r="184" spans="1:3" ht="12.75">
      <c r="A184" s="306" t="s">
        <v>482</v>
      </c>
      <c r="B184" s="409" t="s">
        <v>667</v>
      </c>
      <c r="C184" s="40"/>
    </row>
    <row r="185" spans="1:4" ht="25.5">
      <c r="A185" s="306" t="s">
        <v>483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220</v>
      </c>
      <c r="B188" s="409" t="s">
        <v>668</v>
      </c>
      <c r="C188" s="40">
        <v>7357</v>
      </c>
      <c r="D188" s="330">
        <v>9521</v>
      </c>
    </row>
    <row r="189" spans="1:4" ht="25.5">
      <c r="A189" s="304" t="s">
        <v>484</v>
      </c>
      <c r="B189" s="409" t="s">
        <v>669</v>
      </c>
      <c r="C189" s="40">
        <v>6153</v>
      </c>
      <c r="D189" s="330">
        <v>7442</v>
      </c>
    </row>
    <row r="190" spans="1:4" ht="25.5">
      <c r="A190" s="304" t="s">
        <v>485</v>
      </c>
      <c r="B190" s="409" t="s">
        <v>670</v>
      </c>
      <c r="C190" s="40">
        <v>2763</v>
      </c>
      <c r="D190" s="330">
        <v>4229</v>
      </c>
    </row>
    <row r="191" spans="1:4" ht="12.75">
      <c r="A191" s="306" t="s">
        <v>486</v>
      </c>
      <c r="B191" s="409" t="s">
        <v>671</v>
      </c>
      <c r="C191" s="40"/>
      <c r="D191" s="330"/>
    </row>
    <row r="192" spans="1:4" ht="12.75">
      <c r="A192" s="306" t="s">
        <v>487</v>
      </c>
      <c r="B192" s="409" t="s">
        <v>672</v>
      </c>
      <c r="C192" s="40">
        <v>1508</v>
      </c>
      <c r="D192" s="330">
        <v>1101</v>
      </c>
    </row>
    <row r="193" spans="1:4" ht="12.75">
      <c r="A193" s="306" t="s">
        <v>488</v>
      </c>
      <c r="B193" s="409" t="s">
        <v>673</v>
      </c>
      <c r="C193" s="40"/>
      <c r="D193" s="330"/>
    </row>
    <row r="194" spans="1:4" ht="12.75">
      <c r="A194" s="306" t="s">
        <v>489</v>
      </c>
      <c r="B194" s="409" t="s">
        <v>674</v>
      </c>
      <c r="C194" s="40"/>
      <c r="D194" s="330"/>
    </row>
    <row r="195" spans="1:4" ht="12.75">
      <c r="A195" s="306" t="s">
        <v>24</v>
      </c>
      <c r="B195" s="409" t="s">
        <v>675</v>
      </c>
      <c r="C195" s="40">
        <v>1882</v>
      </c>
      <c r="D195" s="330">
        <v>2112</v>
      </c>
    </row>
    <row r="196" spans="1:4" ht="12.75">
      <c r="A196" s="306" t="s">
        <v>482</v>
      </c>
      <c r="B196" s="409" t="s">
        <v>676</v>
      </c>
      <c r="C196" s="40"/>
      <c r="D196" s="330"/>
    </row>
    <row r="197" spans="1:4" ht="25.5">
      <c r="A197" s="306" t="s">
        <v>490</v>
      </c>
      <c r="B197" s="409"/>
      <c r="C197" s="40"/>
      <c r="D197" s="330"/>
    </row>
    <row r="198" spans="1:4" ht="12.75">
      <c r="A198" s="306" t="s">
        <v>489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220</v>
      </c>
      <c r="B201" s="408" t="s">
        <v>677</v>
      </c>
      <c r="C201" s="138">
        <v>6153</v>
      </c>
      <c r="D201" s="139">
        <v>7442</v>
      </c>
    </row>
    <row r="202" spans="1:4" ht="15.75">
      <c r="A202" s="328"/>
      <c r="D202" s="10" t="s">
        <v>708</v>
      </c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64" t="s">
        <v>260</v>
      </c>
      <c r="B206" s="465"/>
      <c r="C206" s="466" t="s">
        <v>306</v>
      </c>
      <c r="D206" s="468" t="s">
        <v>491</v>
      </c>
    </row>
    <row r="207" spans="1:4" ht="25.5" customHeight="1">
      <c r="A207" s="302" t="s">
        <v>477</v>
      </c>
      <c r="B207" s="301" t="s">
        <v>476</v>
      </c>
      <c r="C207" s="467"/>
      <c r="D207" s="469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492</v>
      </c>
      <c r="B209" s="407" t="s">
        <v>635</v>
      </c>
      <c r="C209" s="9">
        <v>23697</v>
      </c>
      <c r="D209" s="137">
        <v>10971</v>
      </c>
    </row>
    <row r="210" spans="1:4" ht="12.75">
      <c r="A210" s="304" t="s">
        <v>357</v>
      </c>
      <c r="B210" s="407" t="s">
        <v>636</v>
      </c>
      <c r="C210" s="9">
        <v>26496</v>
      </c>
      <c r="D210" s="137">
        <v>22337</v>
      </c>
    </row>
    <row r="211" spans="1:4" ht="12.75">
      <c r="A211" s="306" t="s">
        <v>378</v>
      </c>
      <c r="B211" s="409" t="s">
        <v>637</v>
      </c>
      <c r="C211" s="40">
        <v>6656</v>
      </c>
      <c r="D211" s="330">
        <v>5664</v>
      </c>
    </row>
    <row r="212" spans="1:4" ht="12.75">
      <c r="A212" s="306" t="s">
        <v>353</v>
      </c>
      <c r="B212" s="409" t="s">
        <v>638</v>
      </c>
      <c r="C212" s="40">
        <v>605</v>
      </c>
      <c r="D212" s="330">
        <v>596</v>
      </c>
    </row>
    <row r="213" spans="1:4" ht="12.75">
      <c r="A213" s="306" t="s">
        <v>493</v>
      </c>
      <c r="B213" s="409" t="s">
        <v>639</v>
      </c>
      <c r="C213" s="40">
        <v>511</v>
      </c>
      <c r="D213" s="330">
        <v>8290</v>
      </c>
    </row>
    <row r="214" spans="1:4" ht="12.75">
      <c r="A214" s="306" t="s">
        <v>494</v>
      </c>
      <c r="B214" s="409" t="s">
        <v>640</v>
      </c>
      <c r="C214" s="40">
        <v>57965</v>
      </c>
      <c r="D214" s="330">
        <v>47858</v>
      </c>
    </row>
    <row r="215" spans="1:4" ht="25.5">
      <c r="A215" s="306" t="s">
        <v>495</v>
      </c>
      <c r="B215" s="409" t="s">
        <v>641</v>
      </c>
      <c r="C215" s="40"/>
      <c r="D215" s="330"/>
    </row>
    <row r="216" spans="1:4" ht="12.75">
      <c r="A216" s="306" t="s">
        <v>496</v>
      </c>
      <c r="B216" s="409" t="s">
        <v>642</v>
      </c>
      <c r="C216" s="40">
        <v>12</v>
      </c>
      <c r="D216" s="330">
        <v>12</v>
      </c>
    </row>
    <row r="217" spans="1:4" ht="13.5" thickBot="1">
      <c r="A217" s="305" t="s">
        <v>497</v>
      </c>
      <c r="B217" s="408" t="s">
        <v>643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64" t="s">
        <v>260</v>
      </c>
      <c r="B221" s="465"/>
      <c r="C221" s="466" t="s">
        <v>1</v>
      </c>
      <c r="D221" s="468" t="s">
        <v>202</v>
      </c>
    </row>
    <row r="222" spans="1:4" ht="36" customHeight="1">
      <c r="A222" s="302" t="s">
        <v>477</v>
      </c>
      <c r="B222" s="301" t="s">
        <v>476</v>
      </c>
      <c r="C222" s="467"/>
      <c r="D222" s="469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498</v>
      </c>
      <c r="B224" s="407"/>
      <c r="C224" s="9"/>
      <c r="D224" s="137"/>
    </row>
    <row r="225" spans="1:4" ht="25.5">
      <c r="A225" s="304" t="s">
        <v>499</v>
      </c>
      <c r="B225" s="407"/>
      <c r="C225" s="9"/>
      <c r="D225" s="137"/>
    </row>
    <row r="226" spans="1:4" ht="12.75">
      <c r="A226" s="306" t="s">
        <v>500</v>
      </c>
      <c r="B226" s="409"/>
      <c r="C226" s="40"/>
      <c r="D226" s="330"/>
    </row>
    <row r="227" spans="1:4" ht="25.5">
      <c r="A227" s="306" t="s">
        <v>501</v>
      </c>
      <c r="B227" s="409"/>
      <c r="C227" s="40"/>
      <c r="D227" s="330"/>
    </row>
    <row r="228" spans="1:4" ht="12.75">
      <c r="A228" s="306" t="s">
        <v>502</v>
      </c>
      <c r="B228" s="409"/>
      <c r="C228" s="40"/>
      <c r="D228" s="330"/>
    </row>
    <row r="229" spans="1:4" ht="12.75">
      <c r="A229" s="306" t="s">
        <v>503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504</v>
      </c>
      <c r="B232" s="409"/>
      <c r="C232" s="40"/>
      <c r="D232" s="330"/>
    </row>
    <row r="233" spans="1:4" ht="25.5">
      <c r="A233" s="304" t="s">
        <v>499</v>
      </c>
      <c r="B233" s="409"/>
      <c r="C233" s="40"/>
      <c r="D233" s="330"/>
    </row>
    <row r="234" spans="1:4" ht="12.75">
      <c r="A234" s="306" t="s">
        <v>505</v>
      </c>
      <c r="B234" s="409"/>
      <c r="C234" s="40"/>
      <c r="D234" s="330"/>
    </row>
    <row r="235" spans="1:4" ht="25.5">
      <c r="A235" s="306" t="s">
        <v>501</v>
      </c>
      <c r="B235" s="409"/>
      <c r="C235" s="40"/>
      <c r="D235" s="330"/>
    </row>
    <row r="236" spans="1:4" ht="12.75">
      <c r="A236" s="306" t="s">
        <v>502</v>
      </c>
      <c r="B236" s="409"/>
      <c r="C236" s="40"/>
      <c r="D236" s="330"/>
    </row>
    <row r="237" spans="1:4" ht="13.5" thickBot="1">
      <c r="A237" s="305" t="s">
        <v>503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64" t="s">
        <v>260</v>
      </c>
      <c r="B241" s="465"/>
      <c r="C241" s="466" t="s">
        <v>506</v>
      </c>
      <c r="D241" s="468" t="s">
        <v>313</v>
      </c>
    </row>
    <row r="242" spans="1:4" ht="49.5" customHeight="1">
      <c r="A242" s="302" t="s">
        <v>477</v>
      </c>
      <c r="B242" s="301" t="s">
        <v>476</v>
      </c>
      <c r="C242" s="467"/>
      <c r="D242" s="469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507</v>
      </c>
      <c r="B244" s="407" t="s">
        <v>644</v>
      </c>
      <c r="C244" s="9"/>
      <c r="D244" s="137"/>
    </row>
    <row r="245" spans="1:4" ht="12.75">
      <c r="A245" s="304" t="s">
        <v>181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83"/>
      <c r="B249" s="484"/>
      <c r="C249" s="466" t="s">
        <v>7</v>
      </c>
      <c r="D249" s="466" t="s">
        <v>508</v>
      </c>
      <c r="E249" s="466" t="s">
        <v>509</v>
      </c>
      <c r="F249" s="468" t="s">
        <v>8</v>
      </c>
    </row>
    <row r="250" spans="1:6" ht="22.5" customHeight="1">
      <c r="A250" s="485"/>
      <c r="B250" s="486"/>
      <c r="C250" s="467"/>
      <c r="D250" s="467"/>
      <c r="E250" s="467"/>
      <c r="F250" s="469"/>
    </row>
    <row r="251" spans="1:6" ht="12.75">
      <c r="A251" s="312" t="s">
        <v>510</v>
      </c>
      <c r="B251" s="414" t="s">
        <v>645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360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160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0">
      <selection activeCell="C23" sqref="C23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444</v>
      </c>
    </row>
    <row r="2" spans="1:5" ht="12.75">
      <c r="A2" s="317"/>
      <c r="B2" s="317"/>
      <c r="C2" s="487" t="s">
        <v>445</v>
      </c>
      <c r="D2" s="487"/>
      <c r="E2" s="487"/>
    </row>
    <row r="3" spans="1:5" ht="12.75">
      <c r="A3" s="320"/>
      <c r="B3" s="321"/>
      <c r="C3" s="488" t="s">
        <v>449</v>
      </c>
      <c r="D3" s="488"/>
      <c r="E3" s="488"/>
    </row>
    <row r="4" spans="1:5" ht="15">
      <c r="A4" s="356"/>
      <c r="B4" s="357" t="s">
        <v>513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714</v>
      </c>
      <c r="B6" s="317"/>
      <c r="C6" s="289" t="s">
        <v>515</v>
      </c>
      <c r="E6" s="347" t="s">
        <v>514</v>
      </c>
    </row>
    <row r="7" spans="1:5" ht="12.75">
      <c r="A7" s="289"/>
      <c r="B7" s="321"/>
      <c r="C7" s="289" t="s">
        <v>70</v>
      </c>
      <c r="E7" s="348"/>
    </row>
    <row r="8" spans="1:5" ht="12.75">
      <c r="A8" s="289" t="s">
        <v>699</v>
      </c>
      <c r="B8" s="321"/>
      <c r="C8" s="289" t="s">
        <v>71</v>
      </c>
      <c r="E8" s="349"/>
    </row>
    <row r="9" spans="1:5" ht="12.75">
      <c r="A9" s="289" t="s">
        <v>72</v>
      </c>
      <c r="B9" s="321"/>
      <c r="C9" s="289"/>
      <c r="E9" s="349"/>
    </row>
    <row r="10" spans="1:5" ht="12.75">
      <c r="A10" s="289" t="s">
        <v>700</v>
      </c>
      <c r="B10" s="321"/>
      <c r="C10" s="289" t="s">
        <v>74</v>
      </c>
      <c r="E10" s="350"/>
    </row>
    <row r="11" spans="1:5" ht="12.75">
      <c r="A11" s="289" t="s">
        <v>75</v>
      </c>
      <c r="B11" s="321"/>
      <c r="C11" s="289" t="s">
        <v>76</v>
      </c>
      <c r="E11" s="349"/>
    </row>
    <row r="12" spans="1:5" ht="12.75">
      <c r="A12" s="289" t="s">
        <v>77</v>
      </c>
      <c r="B12" s="321"/>
      <c r="C12" s="289" t="s">
        <v>448</v>
      </c>
      <c r="E12" s="349"/>
    </row>
    <row r="13" spans="1:5" ht="12.75">
      <c r="A13" s="289" t="s">
        <v>78</v>
      </c>
      <c r="B13" s="321"/>
      <c r="C13" s="289"/>
      <c r="E13" s="351"/>
    </row>
    <row r="14" spans="1:5" ht="13.5" thickBot="1">
      <c r="A14" s="289" t="s">
        <v>459</v>
      </c>
      <c r="B14" s="321"/>
      <c r="C14" s="289" t="s">
        <v>80</v>
      </c>
      <c r="E14" s="352" t="s">
        <v>81</v>
      </c>
    </row>
    <row r="15" spans="1:5" ht="12.75">
      <c r="A15" s="289" t="s">
        <v>701</v>
      </c>
      <c r="B15" s="289"/>
      <c r="C15" s="289"/>
      <c r="E15" s="344"/>
    </row>
    <row r="16" spans="1:5" ht="12.75">
      <c r="A16" s="289" t="s">
        <v>82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83</v>
      </c>
      <c r="E17" s="17"/>
    </row>
    <row r="18" spans="1:5" ht="12.75">
      <c r="A18" s="21"/>
      <c r="B18" s="21"/>
      <c r="C18" s="344"/>
      <c r="D18" s="345" t="s">
        <v>84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64" t="s">
        <v>260</v>
      </c>
      <c r="B20" s="465"/>
      <c r="C20" s="466" t="s">
        <v>306</v>
      </c>
      <c r="D20" s="468" t="s">
        <v>491</v>
      </c>
    </row>
    <row r="21" spans="1:4" ht="18.75" customHeight="1">
      <c r="A21" s="302" t="s">
        <v>477</v>
      </c>
      <c r="B21" s="301" t="s">
        <v>476</v>
      </c>
      <c r="C21" s="467"/>
      <c r="D21" s="469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516</v>
      </c>
      <c r="B23" s="9"/>
      <c r="C23" s="9" t="s">
        <v>707</v>
      </c>
      <c r="D23" s="137" t="s">
        <v>707</v>
      </c>
    </row>
    <row r="24" spans="1:4" ht="12.75">
      <c r="A24" s="343" t="s">
        <v>517</v>
      </c>
      <c r="B24" s="9"/>
      <c r="C24" s="9" t="s">
        <v>707</v>
      </c>
      <c r="D24" s="137" t="s">
        <v>707</v>
      </c>
    </row>
    <row r="25" spans="1:4" ht="12.75">
      <c r="A25" s="304" t="s">
        <v>518</v>
      </c>
      <c r="B25" s="9"/>
      <c r="C25" s="9" t="s">
        <v>707</v>
      </c>
      <c r="D25" s="137" t="s">
        <v>707</v>
      </c>
    </row>
    <row r="26" spans="1:4" ht="12.75">
      <c r="A26" s="304" t="s">
        <v>519</v>
      </c>
      <c r="B26" s="9"/>
      <c r="C26" s="9" t="s">
        <v>707</v>
      </c>
      <c r="D26" s="137" t="s">
        <v>707</v>
      </c>
    </row>
    <row r="27" spans="1:4" ht="12.75">
      <c r="A27" s="304" t="s">
        <v>520</v>
      </c>
      <c r="B27" s="9"/>
      <c r="C27" s="9" t="s">
        <v>707</v>
      </c>
      <c r="D27" s="137" t="s">
        <v>707</v>
      </c>
    </row>
    <row r="28" spans="1:4" ht="25.5">
      <c r="A28" s="304" t="s">
        <v>521</v>
      </c>
      <c r="B28" s="9"/>
      <c r="C28" s="9" t="s">
        <v>707</v>
      </c>
      <c r="D28" s="137" t="s">
        <v>707</v>
      </c>
    </row>
    <row r="29" spans="1:4" ht="12.75">
      <c r="A29" s="304" t="s">
        <v>419</v>
      </c>
      <c r="B29" s="9"/>
      <c r="C29" s="9" t="s">
        <v>707</v>
      </c>
      <c r="D29" s="137" t="s">
        <v>707</v>
      </c>
    </row>
    <row r="30" spans="1:4" ht="12.75">
      <c r="A30" s="304" t="s">
        <v>522</v>
      </c>
      <c r="B30" s="9"/>
      <c r="C30" s="9" t="s">
        <v>707</v>
      </c>
      <c r="D30" s="137" t="s">
        <v>707</v>
      </c>
    </row>
    <row r="31" spans="1:4" ht="12.75">
      <c r="A31" s="358" t="s">
        <v>523</v>
      </c>
      <c r="B31" s="9"/>
      <c r="C31" s="9" t="s">
        <v>707</v>
      </c>
      <c r="D31" s="137" t="s">
        <v>707</v>
      </c>
    </row>
    <row r="32" spans="1:4" ht="12.75">
      <c r="A32" s="304" t="s">
        <v>524</v>
      </c>
      <c r="B32" s="9"/>
      <c r="C32" s="9" t="s">
        <v>707</v>
      </c>
      <c r="D32" s="137" t="s">
        <v>707</v>
      </c>
    </row>
    <row r="33" spans="1:4" ht="12.75">
      <c r="A33" s="304" t="s">
        <v>181</v>
      </c>
      <c r="B33" s="9"/>
      <c r="C33" s="9" t="s">
        <v>707</v>
      </c>
      <c r="D33" s="137" t="s">
        <v>707</v>
      </c>
    </row>
    <row r="34" spans="1:4" ht="12.75">
      <c r="A34" s="304" t="s">
        <v>525</v>
      </c>
      <c r="B34" s="9"/>
      <c r="C34" s="9" t="s">
        <v>707</v>
      </c>
      <c r="D34" s="137" t="s">
        <v>707</v>
      </c>
    </row>
    <row r="35" spans="1:4" ht="25.5">
      <c r="A35" s="304" t="s">
        <v>526</v>
      </c>
      <c r="B35" s="9"/>
      <c r="C35" s="9" t="s">
        <v>707</v>
      </c>
      <c r="D35" s="137" t="s">
        <v>707</v>
      </c>
    </row>
    <row r="36" spans="1:4" ht="12.75">
      <c r="A36" s="304" t="s">
        <v>527</v>
      </c>
      <c r="B36" s="9"/>
      <c r="C36" s="9" t="s">
        <v>707</v>
      </c>
      <c r="D36" s="137" t="s">
        <v>707</v>
      </c>
    </row>
    <row r="37" spans="1:4" ht="12.75">
      <c r="A37" s="304" t="s">
        <v>528</v>
      </c>
      <c r="B37" s="9"/>
      <c r="C37" s="9" t="s">
        <v>707</v>
      </c>
      <c r="D37" s="137" t="s">
        <v>707</v>
      </c>
    </row>
    <row r="38" spans="1:4" ht="12.75">
      <c r="A38" s="304" t="s">
        <v>181</v>
      </c>
      <c r="B38" s="9"/>
      <c r="C38" s="9" t="s">
        <v>707</v>
      </c>
      <c r="D38" s="137" t="s">
        <v>707</v>
      </c>
    </row>
    <row r="39" spans="1:4" ht="25.5">
      <c r="A39" s="304" t="s">
        <v>529</v>
      </c>
      <c r="B39" s="9"/>
      <c r="C39" s="9" t="s">
        <v>707</v>
      </c>
      <c r="D39" s="137" t="s">
        <v>707</v>
      </c>
    </row>
    <row r="40" spans="1:4" ht="12.75">
      <c r="A40" s="304" t="s">
        <v>530</v>
      </c>
      <c r="B40" s="9"/>
      <c r="C40" s="9" t="s">
        <v>707</v>
      </c>
      <c r="D40" s="137" t="s">
        <v>707</v>
      </c>
    </row>
    <row r="41" spans="1:4" ht="14.25" customHeight="1">
      <c r="A41" s="304" t="s">
        <v>531</v>
      </c>
      <c r="B41" s="9"/>
      <c r="C41" s="9" t="s">
        <v>707</v>
      </c>
      <c r="D41" s="137" t="s">
        <v>707</v>
      </c>
    </row>
    <row r="42" spans="1:4" ht="12.75">
      <c r="A42" s="304" t="s">
        <v>532</v>
      </c>
      <c r="B42" s="9"/>
      <c r="C42" s="9" t="s">
        <v>707</v>
      </c>
      <c r="D42" s="137" t="s">
        <v>707</v>
      </c>
    </row>
    <row r="43" spans="1:4" ht="12.75">
      <c r="A43" s="304" t="s">
        <v>533</v>
      </c>
      <c r="B43" s="9"/>
      <c r="C43" s="9" t="s">
        <v>707</v>
      </c>
      <c r="D43" s="137" t="s">
        <v>707</v>
      </c>
    </row>
    <row r="44" spans="1:4" ht="12.75">
      <c r="A44" s="304" t="s">
        <v>534</v>
      </c>
      <c r="B44" s="9"/>
      <c r="C44" s="9" t="s">
        <v>707</v>
      </c>
      <c r="D44" s="137" t="s">
        <v>707</v>
      </c>
    </row>
    <row r="45" spans="1:4" ht="12.75">
      <c r="A45" s="304" t="s">
        <v>535</v>
      </c>
      <c r="B45" s="9"/>
      <c r="C45" s="9" t="s">
        <v>707</v>
      </c>
      <c r="D45" s="137" t="s">
        <v>707</v>
      </c>
    </row>
    <row r="46" spans="1:4" ht="25.5">
      <c r="A46" s="304" t="s">
        <v>536</v>
      </c>
      <c r="B46" s="9"/>
      <c r="C46" s="9" t="s">
        <v>707</v>
      </c>
      <c r="D46" s="137" t="s">
        <v>707</v>
      </c>
    </row>
    <row r="47" spans="1:4" ht="25.5">
      <c r="A47" s="304" t="s">
        <v>537</v>
      </c>
      <c r="B47" s="9"/>
      <c r="C47" s="9" t="s">
        <v>707</v>
      </c>
      <c r="D47" s="137" t="s">
        <v>707</v>
      </c>
    </row>
    <row r="48" spans="1:4" ht="12.75">
      <c r="A48" s="304" t="s">
        <v>419</v>
      </c>
      <c r="B48" s="9"/>
      <c r="C48" s="9" t="s">
        <v>707</v>
      </c>
      <c r="D48" s="137" t="s">
        <v>707</v>
      </c>
    </row>
    <row r="49" spans="1:4" ht="12.75">
      <c r="A49" s="304" t="s">
        <v>538</v>
      </c>
      <c r="B49" s="9"/>
      <c r="C49" s="9" t="s">
        <v>707</v>
      </c>
      <c r="D49" s="137" t="s">
        <v>707</v>
      </c>
    </row>
    <row r="50" spans="1:4" ht="13.5" thickBot="1">
      <c r="A50" s="305" t="s">
        <v>539</v>
      </c>
      <c r="B50" s="138"/>
      <c r="C50" s="138" t="s">
        <v>707</v>
      </c>
      <c r="D50" s="139" t="s">
        <v>707</v>
      </c>
    </row>
    <row r="52" spans="1:5" ht="12.75">
      <c r="A52" s="342" t="s">
        <v>32</v>
      </c>
      <c r="B52" s="342" t="s">
        <v>540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160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3">
      <selection activeCell="D35" sqref="D35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541</v>
      </c>
      <c r="B1" s="256"/>
      <c r="C1" s="256"/>
      <c r="D1" s="19"/>
      <c r="E1" s="19"/>
      <c r="F1" s="19"/>
      <c r="G1" s="19"/>
    </row>
    <row r="2" spans="1:7" ht="12.75">
      <c r="A2" s="258" t="s">
        <v>755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735</v>
      </c>
      <c r="B4" s="19"/>
      <c r="C4" s="19"/>
      <c r="D4" s="19"/>
      <c r="E4" s="19"/>
      <c r="F4" s="256"/>
      <c r="G4" s="256"/>
    </row>
    <row r="5" spans="1:7" ht="12.75">
      <c r="A5" s="256" t="s">
        <v>702</v>
      </c>
      <c r="B5" s="19"/>
      <c r="C5" s="19"/>
      <c r="D5" s="19"/>
      <c r="E5" s="19"/>
      <c r="F5" s="256"/>
      <c r="G5" s="256"/>
    </row>
    <row r="6" spans="1:7" ht="12.75">
      <c r="A6" s="256" t="s">
        <v>756</v>
      </c>
      <c r="B6" s="19"/>
      <c r="C6" s="19"/>
      <c r="D6" s="19"/>
      <c r="E6" s="19"/>
      <c r="F6" s="256"/>
      <c r="G6" s="256"/>
    </row>
    <row r="7" spans="1:7" ht="12.75">
      <c r="A7" s="256" t="s">
        <v>703</v>
      </c>
      <c r="B7" s="19"/>
      <c r="C7" s="19"/>
      <c r="D7" s="19"/>
      <c r="E7" s="19"/>
      <c r="F7" s="256"/>
      <c r="G7" s="256"/>
    </row>
    <row r="8" spans="1:7" ht="12.75">
      <c r="A8" s="256" t="s">
        <v>77</v>
      </c>
      <c r="B8" s="19"/>
      <c r="C8" s="19"/>
      <c r="D8" s="19"/>
      <c r="E8" s="19"/>
      <c r="F8" s="256"/>
      <c r="G8" s="256"/>
    </row>
    <row r="9" spans="1:7" ht="12.75">
      <c r="A9" s="256" t="s">
        <v>757</v>
      </c>
      <c r="B9" s="19"/>
      <c r="C9" s="19"/>
      <c r="D9" s="19"/>
      <c r="E9" s="19"/>
      <c r="F9" s="256"/>
      <c r="G9" s="256"/>
    </row>
    <row r="10" spans="1:7" ht="12.75">
      <c r="A10" s="256" t="s">
        <v>79</v>
      </c>
      <c r="B10" s="19"/>
      <c r="C10" s="19"/>
      <c r="D10" s="19"/>
      <c r="E10" s="19"/>
      <c r="F10" s="256"/>
      <c r="G10" s="256"/>
    </row>
    <row r="11" spans="1:7" ht="12.75">
      <c r="A11" s="256" t="s">
        <v>704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346</v>
      </c>
      <c r="B14" s="149"/>
      <c r="C14" s="140"/>
      <c r="D14" s="141"/>
    </row>
    <row r="15" spans="1:4" ht="12.75">
      <c r="A15" s="150"/>
      <c r="B15" s="109"/>
      <c r="C15" s="113" t="s">
        <v>347</v>
      </c>
      <c r="D15" s="133" t="s">
        <v>348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349</v>
      </c>
      <c r="B20" s="118"/>
      <c r="C20" s="13"/>
      <c r="D20" s="145"/>
    </row>
    <row r="21" spans="1:4" ht="12.75">
      <c r="A21" s="152" t="s">
        <v>350</v>
      </c>
      <c r="B21" s="108">
        <v>50</v>
      </c>
      <c r="C21" s="13">
        <v>398</v>
      </c>
      <c r="D21" s="145">
        <v>429</v>
      </c>
    </row>
    <row r="22" spans="1:4" ht="12.75">
      <c r="A22" s="152" t="s">
        <v>351</v>
      </c>
      <c r="B22" s="108">
        <v>60</v>
      </c>
      <c r="C22" s="13">
        <v>26</v>
      </c>
      <c r="D22" s="145">
        <v>11</v>
      </c>
    </row>
    <row r="23" spans="1:4" ht="12.75">
      <c r="A23" s="152" t="s">
        <v>352</v>
      </c>
      <c r="B23" s="108">
        <v>70</v>
      </c>
      <c r="C23" s="13">
        <v>2674</v>
      </c>
      <c r="D23" s="145">
        <v>2689</v>
      </c>
    </row>
    <row r="24" spans="1:4" ht="12.75">
      <c r="A24" s="152" t="s">
        <v>353</v>
      </c>
      <c r="B24" s="108">
        <v>80</v>
      </c>
      <c r="C24" s="13">
        <v>5</v>
      </c>
      <c r="D24" s="145">
        <v>1</v>
      </c>
    </row>
    <row r="25" spans="1:4" ht="12.75">
      <c r="A25" s="152" t="s">
        <v>354</v>
      </c>
      <c r="B25" s="108">
        <v>90</v>
      </c>
      <c r="C25" s="13"/>
      <c r="D25" s="145"/>
    </row>
    <row r="26" spans="1:4" ht="12.75">
      <c r="A26" s="152" t="s">
        <v>355</v>
      </c>
      <c r="B26" s="108">
        <v>100</v>
      </c>
      <c r="C26" s="13"/>
      <c r="D26" s="145"/>
    </row>
    <row r="27" spans="1:4" ht="12.75">
      <c r="A27" s="152" t="s">
        <v>356</v>
      </c>
      <c r="B27" s="112">
        <v>101</v>
      </c>
      <c r="C27" s="13"/>
      <c r="D27" s="145"/>
    </row>
    <row r="28" spans="1:4" ht="12.75">
      <c r="A28" s="152" t="s">
        <v>357</v>
      </c>
      <c r="B28" s="108">
        <v>120</v>
      </c>
      <c r="C28" s="13">
        <v>1970</v>
      </c>
      <c r="D28" s="145">
        <v>1351</v>
      </c>
    </row>
    <row r="29" spans="1:4" ht="12.75">
      <c r="A29" s="152" t="s">
        <v>358</v>
      </c>
      <c r="B29" s="108">
        <v>130</v>
      </c>
      <c r="C29" s="13">
        <v>512</v>
      </c>
      <c r="D29" s="145">
        <v>638</v>
      </c>
    </row>
    <row r="30" spans="1:4" ht="12.75">
      <c r="A30" s="207" t="s">
        <v>359</v>
      </c>
      <c r="B30" s="208">
        <v>140</v>
      </c>
      <c r="C30" s="12">
        <v>4976</v>
      </c>
      <c r="D30" s="147"/>
    </row>
    <row r="31" spans="1:4" ht="12.75">
      <c r="A31" s="153" t="s">
        <v>360</v>
      </c>
      <c r="B31" s="108"/>
      <c r="C31" s="13"/>
      <c r="D31" s="145"/>
    </row>
    <row r="32" spans="1:4" ht="25.5">
      <c r="A32" s="154" t="s">
        <v>361</v>
      </c>
      <c r="B32" s="108">
        <v>160</v>
      </c>
      <c r="C32" s="13"/>
      <c r="D32" s="145"/>
    </row>
    <row r="33" spans="1:4" ht="12.75">
      <c r="A33" s="152" t="s">
        <v>362</v>
      </c>
      <c r="B33" s="108">
        <v>170</v>
      </c>
      <c r="C33" s="13"/>
      <c r="D33" s="145"/>
    </row>
    <row r="34" spans="1:4" ht="12.75">
      <c r="A34" s="150" t="s">
        <v>363</v>
      </c>
      <c r="B34" s="108">
        <v>180</v>
      </c>
      <c r="C34" s="13">
        <v>12</v>
      </c>
      <c r="D34" s="145">
        <v>9</v>
      </c>
    </row>
    <row r="35" spans="1:4" ht="28.5">
      <c r="A35" s="155" t="s">
        <v>364</v>
      </c>
      <c r="B35" s="111">
        <v>190</v>
      </c>
      <c r="C35" s="18">
        <f>SUM(C21:C26)+C28+C29+C30+C34</f>
        <v>10573</v>
      </c>
      <c r="D35" s="143">
        <f>SUM(D21:D26)+D28+D29+D30+D34</f>
        <v>5128</v>
      </c>
    </row>
    <row r="36" spans="1:4" ht="12.75">
      <c r="A36" s="150" t="s">
        <v>365</v>
      </c>
      <c r="B36" s="108">
        <v>200</v>
      </c>
      <c r="C36" s="13"/>
      <c r="D36" s="145"/>
    </row>
    <row r="37" spans="1:4" ht="28.5">
      <c r="A37" s="155" t="s">
        <v>366</v>
      </c>
      <c r="B37" s="111">
        <v>210</v>
      </c>
      <c r="C37" s="18">
        <f>SUM(C35:C36)</f>
        <v>10573</v>
      </c>
      <c r="D37" s="143">
        <f>SUM(D35:D36)</f>
        <v>5128</v>
      </c>
    </row>
    <row r="38" spans="1:4" ht="25.5">
      <c r="A38" s="156" t="s">
        <v>367</v>
      </c>
      <c r="B38" s="108">
        <v>220</v>
      </c>
      <c r="C38" s="13"/>
      <c r="D38" s="145"/>
    </row>
    <row r="39" spans="1:4" ht="14.25">
      <c r="A39" s="157" t="s">
        <v>368</v>
      </c>
      <c r="B39" s="108">
        <v>230</v>
      </c>
      <c r="C39" s="13">
        <v>12019</v>
      </c>
      <c r="D39" s="145">
        <v>6225</v>
      </c>
    </row>
    <row r="40" spans="1:4" ht="25.5">
      <c r="A40" s="156" t="s">
        <v>369</v>
      </c>
      <c r="B40" s="108">
        <v>231</v>
      </c>
      <c r="C40" s="13"/>
      <c r="D40" s="145"/>
    </row>
    <row r="41" spans="1:4" ht="12.75">
      <c r="A41" s="152" t="s">
        <v>370</v>
      </c>
      <c r="B41" s="108">
        <v>240</v>
      </c>
      <c r="C41" s="13"/>
      <c r="D41" s="145"/>
    </row>
    <row r="42" spans="1:4" ht="12.75">
      <c r="A42" s="152" t="s">
        <v>371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311</v>
      </c>
      <c r="B46" s="14"/>
      <c r="D46" s="14"/>
    </row>
    <row r="47" ht="14.25" customHeight="1">
      <c r="A47"/>
    </row>
    <row r="48" ht="12.75">
      <c r="A48" t="s">
        <v>312</v>
      </c>
    </row>
    <row r="51" ht="12.75">
      <c r="A51" s="168" t="s">
        <v>160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3">
      <selection activeCell="A3" sqref="A3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542</v>
      </c>
      <c r="B1" s="256"/>
      <c r="C1" s="256"/>
    </row>
    <row r="2" spans="1:3" ht="12.75">
      <c r="A2" s="258" t="s">
        <v>754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726</v>
      </c>
      <c r="B4" s="19"/>
      <c r="C4" s="19"/>
    </row>
    <row r="5" spans="1:3" ht="12.75">
      <c r="A5" s="256" t="s">
        <v>72</v>
      </c>
      <c r="B5" s="19"/>
      <c r="C5" s="19"/>
    </row>
    <row r="6" spans="1:3" ht="12.75">
      <c r="A6" s="256" t="s">
        <v>727</v>
      </c>
      <c r="B6" s="19"/>
      <c r="C6" s="19"/>
    </row>
    <row r="7" spans="1:3" ht="12.75">
      <c r="A7" s="256" t="s">
        <v>683</v>
      </c>
      <c r="B7" s="19"/>
      <c r="C7" s="19"/>
    </row>
    <row r="8" spans="1:3" ht="12.75">
      <c r="A8" s="256" t="s">
        <v>77</v>
      </c>
      <c r="B8" s="19"/>
      <c r="C8" s="19"/>
    </row>
    <row r="9" spans="1:3" ht="12.75">
      <c r="A9" s="256" t="s">
        <v>753</v>
      </c>
      <c r="B9" s="19"/>
      <c r="C9" s="19"/>
    </row>
    <row r="10" spans="1:3" ht="12.75">
      <c r="A10" s="256" t="s">
        <v>79</v>
      </c>
      <c r="B10" s="19"/>
      <c r="C10" s="19"/>
    </row>
    <row r="11" spans="1:3" ht="12.75">
      <c r="A11" s="256" t="s">
        <v>705</v>
      </c>
      <c r="B11" s="19"/>
      <c r="C11" s="19"/>
    </row>
    <row r="12" ht="13.5" thickBot="1"/>
    <row r="13" spans="1:5" ht="36">
      <c r="A13" s="160" t="s">
        <v>234</v>
      </c>
      <c r="B13" s="161" t="s">
        <v>235</v>
      </c>
      <c r="C13" s="161" t="s">
        <v>347</v>
      </c>
      <c r="D13" s="162" t="s">
        <v>372</v>
      </c>
      <c r="E13" s="96"/>
    </row>
    <row r="14" spans="1:4" ht="12.75">
      <c r="A14" s="163" t="s">
        <v>346</v>
      </c>
      <c r="B14" s="11"/>
      <c r="C14" s="8"/>
      <c r="D14" s="164"/>
    </row>
    <row r="15" spans="1:4" ht="12.75">
      <c r="A15" s="156" t="s">
        <v>373</v>
      </c>
      <c r="B15" s="17">
        <v>100</v>
      </c>
      <c r="C15" s="9">
        <v>713</v>
      </c>
      <c r="D15" s="137">
        <v>711</v>
      </c>
    </row>
    <row r="16" spans="1:4" ht="12.75">
      <c r="A16" s="156" t="s">
        <v>374</v>
      </c>
      <c r="B16" s="17">
        <v>200</v>
      </c>
      <c r="C16" s="9">
        <v>8</v>
      </c>
      <c r="D16" s="137">
        <v>8</v>
      </c>
    </row>
    <row r="17" spans="1:4" ht="15" customHeight="1">
      <c r="A17" s="163" t="s">
        <v>375</v>
      </c>
      <c r="B17" s="17"/>
      <c r="C17" s="9"/>
      <c r="D17" s="137"/>
    </row>
    <row r="18" spans="1:4" ht="15" customHeight="1">
      <c r="A18" s="136" t="s">
        <v>376</v>
      </c>
      <c r="B18" s="18">
        <v>300</v>
      </c>
      <c r="C18" s="16">
        <f>SUM(C19:C22)</f>
        <v>4099</v>
      </c>
      <c r="D18" s="131">
        <f>SUM(D19:D22)</f>
        <v>9854</v>
      </c>
    </row>
    <row r="19" spans="1:4" ht="25.5">
      <c r="A19" s="156" t="s">
        <v>377</v>
      </c>
      <c r="B19" s="17">
        <v>310</v>
      </c>
      <c r="C19" s="9">
        <v>1956</v>
      </c>
      <c r="D19" s="137">
        <v>2088</v>
      </c>
    </row>
    <row r="20" spans="1:4" ht="12.75">
      <c r="A20" s="156" t="s">
        <v>378</v>
      </c>
      <c r="B20" s="17">
        <v>320</v>
      </c>
      <c r="C20" s="9">
        <v>495</v>
      </c>
      <c r="D20" s="137">
        <v>536</v>
      </c>
    </row>
    <row r="21" spans="1:4" ht="12.75">
      <c r="A21" s="156" t="s">
        <v>379</v>
      </c>
      <c r="B21" s="17">
        <v>330</v>
      </c>
      <c r="C21" s="9">
        <v>432</v>
      </c>
      <c r="D21" s="137">
        <v>754</v>
      </c>
    </row>
    <row r="22" spans="1:4" ht="25.5">
      <c r="A22" s="156" t="s">
        <v>380</v>
      </c>
      <c r="B22" s="17">
        <v>340</v>
      </c>
      <c r="C22" s="9">
        <v>1216</v>
      </c>
      <c r="D22" s="137">
        <v>6476</v>
      </c>
    </row>
    <row r="23" spans="1:4" ht="25.5">
      <c r="A23" s="136" t="s">
        <v>381</v>
      </c>
      <c r="B23" s="18">
        <v>400</v>
      </c>
      <c r="C23" s="16">
        <f>SUM(C24:C27)</f>
        <v>9707</v>
      </c>
      <c r="D23" s="131">
        <f>SUM(D24:D27)</f>
        <v>15648</v>
      </c>
    </row>
    <row r="24" spans="1:4" ht="25.5">
      <c r="A24" s="156" t="s">
        <v>382</v>
      </c>
      <c r="B24" s="17">
        <v>410</v>
      </c>
      <c r="C24" s="9">
        <v>4052</v>
      </c>
      <c r="D24" s="137">
        <v>4757</v>
      </c>
    </row>
    <row r="25" spans="1:4" ht="12.75">
      <c r="A25" s="156" t="s">
        <v>378</v>
      </c>
      <c r="B25" s="17">
        <v>420</v>
      </c>
      <c r="C25" s="9">
        <v>1034</v>
      </c>
      <c r="D25" s="137">
        <v>1221</v>
      </c>
    </row>
    <row r="26" spans="1:4" ht="12.75">
      <c r="A26" s="156" t="s">
        <v>379</v>
      </c>
      <c r="B26" s="17">
        <v>430</v>
      </c>
      <c r="C26" s="9">
        <v>1854</v>
      </c>
      <c r="D26" s="137">
        <v>1502</v>
      </c>
    </row>
    <row r="27" spans="1:4" ht="24.75" customHeight="1">
      <c r="A27" s="156" t="s">
        <v>383</v>
      </c>
      <c r="B27" s="17">
        <v>440</v>
      </c>
      <c r="C27" s="9">
        <v>2767</v>
      </c>
      <c r="D27" s="137">
        <v>8168</v>
      </c>
    </row>
    <row r="28" spans="1:4" ht="27.75" customHeight="1">
      <c r="A28" s="136" t="s">
        <v>384</v>
      </c>
      <c r="B28" s="18">
        <v>500</v>
      </c>
      <c r="C28" s="16">
        <f>SUM(C29:C34)</f>
        <v>16493</v>
      </c>
      <c r="D28" s="131">
        <f>SUM(D29:D34)</f>
        <v>19241</v>
      </c>
    </row>
    <row r="29" spans="1:4" ht="25.5">
      <c r="A29" s="156" t="s">
        <v>385</v>
      </c>
      <c r="B29" s="17">
        <v>510</v>
      </c>
      <c r="C29" s="9">
        <v>9525</v>
      </c>
      <c r="D29" s="137">
        <v>11521</v>
      </c>
    </row>
    <row r="30" spans="1:4" ht="12.75">
      <c r="A30" s="156" t="s">
        <v>378</v>
      </c>
      <c r="B30" s="17">
        <v>520</v>
      </c>
      <c r="C30" s="9">
        <v>2435</v>
      </c>
      <c r="D30" s="137">
        <v>2944</v>
      </c>
    </row>
    <row r="31" spans="1:4" ht="12.75">
      <c r="A31" s="156" t="s">
        <v>379</v>
      </c>
      <c r="B31" s="17">
        <v>530</v>
      </c>
      <c r="C31" s="9">
        <v>248</v>
      </c>
      <c r="D31" s="137">
        <v>201</v>
      </c>
    </row>
    <row r="32" spans="1:4" ht="12.75">
      <c r="A32" s="156" t="s">
        <v>386</v>
      </c>
      <c r="B32" s="17">
        <v>540</v>
      </c>
      <c r="C32" s="9">
        <v>2761</v>
      </c>
      <c r="D32" s="137">
        <v>2863</v>
      </c>
    </row>
    <row r="33" spans="1:4" ht="12.75">
      <c r="A33" s="156" t="s">
        <v>387</v>
      </c>
      <c r="B33" s="17">
        <v>550</v>
      </c>
      <c r="C33" s="9">
        <v>204</v>
      </c>
      <c r="D33" s="137">
        <v>520</v>
      </c>
    </row>
    <row r="34" spans="1:4" ht="25.5">
      <c r="A34" s="156" t="s">
        <v>388</v>
      </c>
      <c r="B34" s="17">
        <v>560</v>
      </c>
      <c r="C34" s="9">
        <v>1320</v>
      </c>
      <c r="D34" s="137">
        <v>1192</v>
      </c>
    </row>
    <row r="35" spans="1:4" ht="12.75">
      <c r="A35" s="136" t="s">
        <v>389</v>
      </c>
      <c r="B35" s="18">
        <v>600</v>
      </c>
      <c r="C35" s="114">
        <v>0</v>
      </c>
      <c r="D35" s="165">
        <v>0</v>
      </c>
    </row>
    <row r="36" spans="1:4" ht="12.75">
      <c r="A36" s="136" t="s">
        <v>390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391</v>
      </c>
      <c r="B37" s="17">
        <v>710</v>
      </c>
      <c r="C37" s="9"/>
      <c r="D37" s="137"/>
    </row>
    <row r="38" spans="1:4" ht="12.75">
      <c r="A38" s="156" t="s">
        <v>392</v>
      </c>
      <c r="B38" s="17">
        <v>720</v>
      </c>
      <c r="C38" s="9"/>
      <c r="D38" s="137"/>
    </row>
    <row r="39" spans="1:4" ht="12.75">
      <c r="A39" s="156" t="s">
        <v>393</v>
      </c>
      <c r="B39" s="17">
        <v>730</v>
      </c>
      <c r="C39" s="9"/>
      <c r="D39" s="137"/>
    </row>
    <row r="40" spans="1:4" ht="12.75">
      <c r="A40" s="156" t="s">
        <v>363</v>
      </c>
      <c r="B40" s="17">
        <v>800</v>
      </c>
      <c r="C40" s="9">
        <v>6946</v>
      </c>
      <c r="D40" s="137">
        <v>8045</v>
      </c>
    </row>
    <row r="41" spans="1:4" ht="12.75">
      <c r="A41" s="156" t="s">
        <v>364</v>
      </c>
      <c r="B41" s="17"/>
      <c r="C41" s="9"/>
      <c r="D41" s="137"/>
    </row>
    <row r="42" spans="1:4" ht="12.75">
      <c r="A42" s="170" t="s">
        <v>394</v>
      </c>
      <c r="B42" s="18">
        <v>1000</v>
      </c>
      <c r="C42" s="16">
        <f>SUM(C18+C23+C28+C35+C36+C40)</f>
        <v>37245</v>
      </c>
      <c r="D42" s="131">
        <f>SUM(D18+D23+D28+D35+D36+D40)</f>
        <v>52788</v>
      </c>
    </row>
    <row r="43" spans="1:4" ht="12.75">
      <c r="A43" s="135" t="s">
        <v>365</v>
      </c>
      <c r="B43" s="17">
        <v>1100</v>
      </c>
      <c r="C43" s="9">
        <v>40</v>
      </c>
      <c r="D43" s="137">
        <v>49</v>
      </c>
    </row>
    <row r="44" spans="1:4" ht="12.75">
      <c r="A44" s="170" t="s">
        <v>395</v>
      </c>
      <c r="B44" s="18">
        <v>1200</v>
      </c>
      <c r="C44" s="16">
        <f>SUM(C42:C43)</f>
        <v>37285</v>
      </c>
      <c r="D44" s="131">
        <f>SUM(D42:D43)</f>
        <v>52837</v>
      </c>
    </row>
    <row r="45" spans="1:4" ht="12.75">
      <c r="A45" s="156" t="s">
        <v>396</v>
      </c>
      <c r="B45" s="17">
        <v>1300</v>
      </c>
      <c r="C45" s="9"/>
      <c r="D45" s="137"/>
    </row>
    <row r="46" spans="1:4" ht="12.75">
      <c r="A46" s="156" t="s">
        <v>397</v>
      </c>
      <c r="B46" s="17">
        <v>1400</v>
      </c>
      <c r="C46" s="9"/>
      <c r="D46" s="137"/>
    </row>
    <row r="47" spans="1:4" ht="12.75">
      <c r="A47" s="135" t="s">
        <v>398</v>
      </c>
      <c r="B47" s="17">
        <v>1500</v>
      </c>
      <c r="C47" s="9">
        <v>37907</v>
      </c>
      <c r="D47" s="137">
        <v>53510</v>
      </c>
    </row>
    <row r="48" spans="1:4" ht="12.75">
      <c r="A48" s="156" t="s">
        <v>399</v>
      </c>
      <c r="B48" s="17">
        <v>1510</v>
      </c>
      <c r="C48" s="9"/>
      <c r="D48" s="137"/>
    </row>
    <row r="49" spans="1:4" ht="12.75">
      <c r="A49" s="156" t="s">
        <v>400</v>
      </c>
      <c r="B49" s="17">
        <v>1600</v>
      </c>
      <c r="C49" s="9"/>
      <c r="D49" s="137"/>
    </row>
    <row r="50" spans="1:4" ht="13.5" thickBot="1">
      <c r="A50" s="156" t="s">
        <v>371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311</v>
      </c>
      <c r="B52" s="14"/>
      <c r="D52" s="14"/>
    </row>
    <row r="53" ht="14.25" customHeight="1"/>
    <row r="54" ht="12.75">
      <c r="A54" t="s">
        <v>312</v>
      </c>
    </row>
    <row r="55" spans="1:2" ht="12.75">
      <c r="A55" s="21"/>
      <c r="B55" s="19"/>
    </row>
    <row r="56" spans="1:2" ht="12.75">
      <c r="A56" s="169" t="s">
        <v>160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2008-04-30T16:43:12Z</cp:lastPrinted>
  <dcterms:created xsi:type="dcterms:W3CDTF">1998-08-04T07:16:15Z</dcterms:created>
  <dcterms:modified xsi:type="dcterms:W3CDTF">2008-04-30T18:55:36Z</dcterms:modified>
  <cp:category/>
  <cp:version/>
  <cp:contentType/>
  <cp:contentStatus/>
</cp:coreProperties>
</file>